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hadranderson/Desktop/"/>
    </mc:Choice>
  </mc:AlternateContent>
  <xr:revisionPtr revIDLastSave="0" documentId="8_{F77AE165-4C22-4344-AF0A-8E6563B48FA5}" xr6:coauthVersionLast="40" xr6:coauthVersionMax="40" xr10:uidLastSave="{00000000-0000-0000-0000-000000000000}"/>
  <bookViews>
    <workbookView xWindow="0" yWindow="460" windowWidth="14180" windowHeight="5060" xr2:uid="{00000000-000D-0000-FFFF-FFFF00000000}"/>
  </bookViews>
  <sheets>
    <sheet name="Data" sheetId="1" r:id="rId1"/>
    <sheet name="Exercise 1" sheetId="3" r:id="rId2"/>
    <sheet name="Exercise 2" sheetId="4" r:id="rId3"/>
    <sheet name="Exercise 3" sheetId="5" r:id="rId4"/>
    <sheet name="Bonus" sheetId="6" r:id="rId5"/>
  </sheet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4" i="1" l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  <c r="B13" i="6" l="1"/>
  <c r="C13" i="6"/>
  <c r="D5" i="6"/>
  <c r="D13" i="6" l="1"/>
  <c r="D2" i="6" l="1"/>
  <c r="E13" i="6" l="1"/>
  <c r="F13" i="6" s="1"/>
  <c r="D12" i="6"/>
  <c r="D11" i="6"/>
  <c r="H11" i="6" s="1"/>
  <c r="D10" i="6"/>
  <c r="D9" i="6"/>
  <c r="D8" i="6"/>
  <c r="D7" i="6"/>
  <c r="D6" i="6"/>
  <c r="D4" i="6"/>
  <c r="C2" i="6"/>
  <c r="C12" i="6"/>
  <c r="C11" i="6"/>
  <c r="G11" i="6" s="1"/>
  <c r="C10" i="6"/>
  <c r="C9" i="6"/>
  <c r="C8" i="6"/>
  <c r="C7" i="6"/>
  <c r="C6" i="6"/>
  <c r="C5" i="6"/>
  <c r="B8" i="6"/>
  <c r="E8" i="6" s="1"/>
  <c r="B12" i="6"/>
  <c r="E12" i="6" s="1"/>
  <c r="B11" i="6"/>
  <c r="E11" i="6" s="1"/>
  <c r="B10" i="6"/>
  <c r="B9" i="6"/>
  <c r="B7" i="6"/>
  <c r="E7" i="6" s="1"/>
  <c r="B6" i="6"/>
  <c r="B5" i="6"/>
  <c r="C4" i="6"/>
  <c r="H7" i="6" l="1"/>
  <c r="G7" i="6"/>
  <c r="F9" i="6"/>
  <c r="G8" i="6"/>
  <c r="G12" i="6"/>
  <c r="F10" i="6"/>
  <c r="H8" i="6"/>
  <c r="H12" i="6"/>
  <c r="G10" i="6"/>
  <c r="H9" i="6"/>
  <c r="E10" i="6"/>
  <c r="H10" i="6" s="1"/>
  <c r="E6" i="6"/>
  <c r="F6" i="6" s="1"/>
  <c r="F12" i="6"/>
  <c r="F8" i="6"/>
  <c r="E9" i="6"/>
  <c r="G9" i="6" s="1"/>
  <c r="E5" i="6"/>
  <c r="G5" i="6" s="1"/>
  <c r="F11" i="6"/>
  <c r="F7" i="6"/>
  <c r="G13" i="6"/>
  <c r="H13" i="6"/>
  <c r="D3" i="6"/>
  <c r="B4" i="6"/>
  <c r="B3" i="6"/>
  <c r="C3" i="6"/>
  <c r="B2" i="6"/>
  <c r="E3" i="6" l="1"/>
  <c r="F3" i="6"/>
  <c r="H6" i="6"/>
  <c r="E4" i="6"/>
  <c r="H5" i="6"/>
  <c r="G6" i="6"/>
  <c r="H3" i="6"/>
  <c r="G3" i="6"/>
  <c r="F5" i="6"/>
  <c r="E2" i="6"/>
  <c r="H2" i="6" s="1"/>
  <c r="G4" i="6" l="1"/>
  <c r="H4" i="6"/>
  <c r="F4" i="6"/>
  <c r="G2" i="6"/>
  <c r="F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<sst xmlns="http://schemas.openxmlformats.org/spreadsheetml/2006/main" count="33055" uniqueCount="8401">
  <si>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</si>
  <si>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</si>
  <si>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</si>
  <si>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</si>
  <si>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</si>
  <si>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</si>
  <si>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</si>
  <si>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</si>
  <si>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</si>
  <si>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</si>
  <si>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</si>
  <si>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</si>
  <si>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</si>
  <si>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</si>
  <si>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</si>
  <si>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</si>
  <si>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</si>
  <si>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</si>
  <si>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</si>
  <si>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</si>
  <si>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</si>
  <si>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</si>
  <si>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</si>
  <si>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</si>
  <si>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</si>
  <si>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</si>
  <si>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</si>
  <si>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</si>
  <si>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</si>
  <si>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</si>
  <si>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</si>
  <si>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</si>
  <si>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</si>
  <si>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</si>
  <si>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</si>
  <si>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</si>
  <si>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</si>
  <si>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</si>
  <si>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</si>
  <si>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</si>
  <si>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</si>
  <si>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</si>
  <si>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</si>
  <si>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</si>
  <si>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</si>
  <si>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</si>
  <si>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</si>
  <si>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</si>
  <si>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</si>
  <si>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</si>
  <si>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</si>
  <si>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</si>
  <si>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</si>
  <si>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</si>
  <si>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</si>
  <si>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</si>
  <si>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</si>
  <si>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</si>
  <si>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</si>
  <si>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</si>
  <si>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</si>
  <si>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</si>
  <si>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</si>
  <si>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</si>
  <si>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</si>
  <si>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</si>
  <si>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</si>
  <si>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</si>
  <si>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</si>
  <si>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</si>
  <si>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</si>
  <si>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</si>
  <si>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</si>
  <si>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</si>
  <si>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</si>
  <si>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</si>
  <si>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</si>
  <si>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</si>
  <si>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</si>
  <si>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</si>
  <si>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</si>
  <si>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</si>
  <si>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</si>
  <si>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</si>
  <si>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</si>
  <si>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</si>
  <si>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</si>
  <si>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</si>
  <si>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</si>
  <si>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</si>
  <si>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</si>
  <si>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</si>
  <si>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</si>
  <si>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</si>
  <si>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</si>
  <si>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</si>
  <si>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</si>
  <si>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</si>
  <si>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</si>
  <si>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</si>
  <si>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</si>
  <si>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</si>
  <si>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</si>
  <si>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</si>
  <si>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</si>
  <si>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</si>
  <si>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</si>
  <si>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</si>
  <si>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</si>
  <si>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</si>
  <si>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</si>
  <si>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</si>
  <si>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</si>
  <si>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</si>
  <si>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</si>
  <si>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</si>
  <si>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</si>
  <si>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</si>
  <si>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</si>
  <si>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</si>
  <si>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</si>
  <si>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</si>
  <si>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</si>
  <si>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</si>
  <si>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</si>
  <si>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</si>
  <si>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</si>
  <si>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</si>
  <si>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</si>
  <si>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</si>
  <si>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</si>
  <si>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</si>
  <si>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</si>
  <si>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</si>
  <si>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</si>
  <si>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</si>
  <si>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</si>
  <si>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</si>
  <si>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</si>
  <si>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</si>
  <si>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</si>
  <si>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</si>
  <si>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</si>
  <si>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</si>
  <si>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</si>
  <si>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</si>
  <si>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</si>
  <si>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</si>
  <si>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</si>
  <si>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</si>
  <si>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</si>
  <si>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</si>
  <si>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</si>
  <si>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</si>
  <si>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</si>
  <si>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</si>
  <si>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</si>
  <si>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</si>
  <si>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</si>
  <si>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</si>
  <si>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</si>
  <si>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</si>
  <si>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</si>
  <si>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</si>
  <si>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</si>
  <si>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</si>
  <si>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</si>
  <si>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</si>
  <si>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</si>
  <si>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</si>
  <si>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</si>
  <si>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</si>
  <si>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</si>
  <si>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</si>
  <si>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</si>
  <si>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</si>
  <si>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</si>
  <si>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</si>
  <si>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</si>
  <si>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</si>
  <si>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</si>
  <si>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</si>
  <si>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</si>
  <si>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</si>
  <si>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</si>
  <si>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</si>
  <si>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</si>
  <si>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</si>
  <si>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</si>
  <si>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</si>
  <si>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</si>
  <si>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</si>
  <si>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</si>
  <si>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</si>
  <si>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</si>
  <si>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</si>
  <si>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</si>
  <si>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</si>
  <si>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</si>
  <si>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</si>
  <si>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</si>
  <si>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</si>
  <si>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</si>
  <si>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</si>
  <si>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</si>
  <si>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</si>
  <si>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</si>
  <si>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</si>
  <si>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</si>
  <si>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</si>
  <si>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</si>
  <si>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</si>
  <si>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</si>
  <si>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</si>
  <si>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</si>
  <si>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</si>
  <si>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</si>
  <si>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</si>
  <si>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</si>
  <si>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</si>
  <si>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</si>
  <si>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</si>
  <si>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</si>
  <si>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</si>
  <si>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</si>
  <si>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</si>
  <si>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</si>
  <si>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</si>
  <si>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</si>
  <si>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</si>
  <si>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</si>
  <si>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</si>
  <si>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</si>
  <si>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</si>
  <si>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</si>
  <si>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</si>
  <si>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</si>
  <si>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</si>
  <si>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</si>
  <si>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</si>
  <si>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</si>
  <si>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</si>
  <si>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</si>
  <si>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</si>
  <si>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</si>
  <si>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</si>
  <si>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</si>
  <si>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</si>
  <si>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</si>
  <si>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</si>
  <si>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</si>
  <si>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</si>
  <si>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</si>
  <si>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</si>
  <si>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</si>
  <si>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</si>
  <si>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</si>
  <si>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</si>
  <si>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</si>
  <si>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</si>
  <si>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</si>
  <si>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</si>
  <si>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</si>
  <si>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</si>
  <si>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</si>
  <si>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</si>
  <si>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</si>
  <si>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</si>
  <si>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</si>
  <si>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</si>
  <si>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</si>
  <si>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</si>
  <si>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</si>
  <si>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</si>
  <si>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</si>
  <si>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</si>
  <si>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</si>
  <si>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</si>
  <si>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</si>
  <si>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</si>
  <si>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</si>
  <si>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</si>
  <si>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</si>
  <si>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</si>
  <si>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</si>
  <si>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</si>
  <si>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</si>
  <si>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</si>
  <si>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</si>
  <si>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</si>
  <si>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</si>
  <si>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</si>
  <si>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</si>
  <si>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</si>
  <si>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</si>
  <si>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</si>
  <si>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</si>
  <si>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</si>
  <si>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</si>
  <si>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</si>
  <si>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</si>
  <si>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</si>
  <si>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</si>
  <si>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</si>
  <si>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</si>
  <si>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</si>
  <si>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</si>
  <si>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</si>
  <si>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</si>
  <si>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</si>
  <si>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</si>
  <si>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</si>
  <si>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</si>
  <si>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</si>
  <si>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</si>
  <si>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</si>
  <si>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</si>
  <si>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</si>
  <si>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</si>
  <si>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</si>
  <si>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</si>
  <si>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</si>
  <si>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</si>
  <si>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</si>
  <si>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</si>
  <si>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</si>
  <si>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</si>
  <si>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</si>
  <si>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</si>
  <si>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</si>
  <si>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</si>
  <si>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</si>
  <si>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</si>
  <si>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</si>
  <si>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</si>
  <si>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</si>
  <si>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</si>
  <si>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</si>
  <si>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</si>
  <si>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</si>
  <si>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</si>
  <si>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</si>
  <si>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</si>
  <si>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</si>
  <si>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</si>
  <si>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</si>
  <si>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</si>
  <si>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</si>
  <si>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</si>
  <si>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</si>
  <si>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</si>
  <si>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</si>
  <si>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</si>
  <si>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</si>
  <si>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</si>
  <si>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</si>
  <si>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</si>
  <si>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</si>
  <si>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</si>
  <si>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</si>
  <si>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</si>
  <si>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</si>
  <si>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</si>
  <si>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</si>
  <si>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</si>
  <si>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</si>
  <si>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</si>
  <si>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</si>
  <si>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</si>
  <si>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</si>
  <si>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</si>
  <si>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</si>
  <si>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</si>
  <si>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</si>
  <si>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</si>
  <si>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</si>
  <si>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</si>
  <si>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</si>
  <si>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</si>
  <si>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</si>
  <si>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</si>
  <si>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</si>
  <si>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</si>
  <si>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</si>
  <si>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</si>
  <si>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</si>
  <si>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</si>
  <si>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</si>
  <si>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</si>
  <si>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</si>
  <si>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</si>
  <si>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</si>
  <si>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</si>
  <si>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</si>
  <si>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</si>
  <si>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</si>
  <si>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</si>
  <si>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</si>
  <si>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</si>
  <si>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</si>
  <si>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</si>
  <si>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</si>
  <si>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</si>
  <si>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</si>
  <si>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</si>
  <si>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</si>
  <si>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</si>
  <si>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</si>
  <si>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</si>
  <si>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</si>
  <si>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</si>
  <si>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</si>
  <si>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</si>
  <si>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</si>
  <si>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</si>
  <si>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</si>
  <si>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</si>
  <si>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</si>
  <si>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</si>
  <si>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</si>
  <si>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</si>
  <si>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</si>
  <si>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</si>
  <si>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</si>
  <si>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</si>
  <si>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</si>
  <si>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</si>
  <si>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</si>
  <si>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</si>
  <si>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</si>
  <si>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</si>
  <si>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</si>
  <si>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</si>
  <si>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</si>
  <si>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</si>
  <si>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</si>
  <si>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</si>
  <si>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</si>
  <si>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</si>
  <si>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</si>
  <si>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</si>
  <si>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</si>
  <si>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</si>
  <si>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</si>
  <si>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</si>
  <si>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</si>
  <si>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</si>
  <si>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</si>
  <si>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</si>
  <si>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</si>
  <si>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</si>
  <si>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</si>
  <si>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</si>
  <si>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</si>
  <si>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</si>
  <si>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</si>
  <si>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</si>
  <si>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</si>
  <si>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</si>
  <si>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</si>
  <si>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</si>
  <si>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</si>
  <si>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</si>
  <si>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</si>
  <si>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</si>
  <si>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</si>
  <si>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</si>
  <si>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</si>
  <si>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</si>
  <si>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</si>
  <si>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</si>
  <si>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</si>
  <si>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</si>
  <si>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</si>
  <si>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</si>
  <si>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</si>
  <si>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</si>
  <si>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</si>
  <si>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</si>
  <si>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</si>
  <si>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</si>
  <si>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</si>
  <si>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</si>
  <si>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</si>
  <si>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</si>
  <si>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</si>
  <si>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</si>
  <si>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</si>
  <si>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</si>
  <si>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</si>
  <si>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</si>
  <si>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</si>
  <si>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</si>
  <si>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</si>
  <si>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</si>
  <si>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</si>
  <si>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</si>
  <si>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</si>
  <si>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</si>
  <si>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</si>
  <si>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</si>
  <si>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</si>
  <si>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</si>
  <si>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</si>
  <si>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</si>
  <si>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</si>
  <si>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</si>
  <si>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</si>
  <si>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</si>
  <si>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</si>
  <si>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</si>
  <si>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</si>
  <si>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</si>
  <si>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</si>
  <si>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</si>
  <si>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</si>
  <si>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</si>
  <si>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</si>
  <si>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</si>
  <si>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</si>
  <si>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</si>
  <si>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</si>
  <si>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</si>
  <si>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</si>
  <si>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</si>
  <si>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</si>
  <si>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</si>
  <si>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</si>
  <si>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</si>
  <si>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</si>
  <si>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</si>
  <si>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</si>
  <si>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</si>
  <si>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</si>
  <si>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</si>
  <si>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</si>
  <si>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</si>
  <si>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</si>
  <si>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</si>
  <si>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</si>
  <si>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</si>
  <si>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</si>
  <si>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</si>
  <si>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</si>
  <si>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</si>
  <si>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</si>
  <si>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</si>
  <si>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</si>
  <si>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</si>
  <si>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</si>
  <si>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</si>
  <si>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</si>
  <si>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</si>
  <si>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</si>
  <si>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</si>
  <si>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</si>
  <si>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</si>
  <si>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</si>
  <si>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</si>
  <si>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</si>
  <si>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</si>
  <si>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</si>
  <si>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</si>
  <si>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</si>
  <si>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</si>
  <si>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</si>
  <si>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</si>
  <si>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</si>
  <si>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</si>
  <si>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</si>
  <si>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</si>
  <si>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</si>
  <si>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</si>
  <si>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</si>
  <si>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</si>
  <si>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</si>
  <si>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</si>
  <si>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</si>
  <si>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</si>
  <si>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</si>
  <si>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</si>
  <si>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</si>
  <si>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</si>
  <si>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</si>
  <si>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</si>
  <si>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</si>
  <si>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</si>
  <si>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</si>
  <si>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</si>
  <si>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</si>
  <si>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</si>
  <si>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</si>
  <si>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</si>
  <si>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</si>
  <si>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</si>
  <si>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</si>
  <si>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</si>
  <si>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</si>
  <si>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</si>
  <si>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</si>
  <si>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</si>
  <si>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</si>
  <si>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</si>
  <si>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</si>
  <si>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</si>
  <si>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</si>
  <si>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</si>
  <si>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</si>
  <si>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</si>
  <si>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</si>
  <si>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</si>
  <si>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</si>
  <si>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</si>
  <si>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</si>
  <si>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</si>
  <si>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</si>
  <si>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</si>
  <si>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</si>
  <si>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</si>
  <si>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</si>
  <si>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</si>
  <si>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</si>
  <si>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</si>
  <si>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</si>
  <si>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</si>
  <si>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</si>
  <si>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</si>
  <si>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</si>
  <si>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</si>
  <si>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</si>
  <si>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</si>
  <si>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</si>
  <si>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</si>
  <si>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</si>
  <si>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</si>
  <si>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</si>
  <si>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</si>
  <si>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</si>
  <si>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</si>
  <si>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</si>
  <si>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</si>
  <si>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</si>
  <si>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</si>
  <si>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</si>
  <si>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</si>
  <si>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</si>
  <si>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</si>
  <si>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</si>
  <si>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</si>
  <si>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</si>
  <si>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</si>
  <si>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</si>
  <si>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</si>
  <si>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</si>
  <si>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</si>
  <si>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</si>
  <si>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</si>
  <si>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</si>
  <si>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</si>
  <si>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</si>
  <si>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</si>
  <si>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</si>
  <si>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</si>
  <si>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</si>
  <si>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</si>
  <si>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</si>
  <si>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</si>
  <si>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</si>
  <si>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</si>
  <si>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</si>
  <si>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</si>
  <si>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</si>
  <si>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</si>
  <si>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</si>
  <si>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</si>
  <si>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</si>
  <si>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</si>
  <si>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</si>
  <si>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</si>
  <si>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</si>
  <si>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</si>
  <si>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</si>
  <si>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</si>
  <si>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</si>
  <si>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</si>
  <si>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</si>
  <si>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</si>
  <si>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</si>
  <si>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</si>
  <si>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</si>
  <si>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</si>
  <si>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</si>
  <si>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</si>
  <si>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</si>
  <si>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</si>
  <si>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</si>
  <si>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</si>
  <si>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</si>
  <si>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</si>
  <si>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</si>
  <si>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</si>
  <si>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</si>
  <si>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</si>
  <si>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</si>
  <si>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</si>
  <si>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</si>
  <si>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</si>
  <si>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</si>
  <si>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</si>
  <si>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</si>
  <si>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</si>
  <si>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</si>
  <si>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</si>
  <si>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</si>
  <si>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</si>
  <si>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</si>
  <si>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</si>
  <si>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</si>
  <si>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</si>
  <si>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</si>
  <si>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</si>
  <si>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</si>
  <si>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</si>
  <si>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</si>
  <si>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</si>
  <si>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</si>
  <si>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</si>
  <si>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</si>
  <si>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</si>
  <si>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</si>
  <si>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</si>
  <si>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</si>
  <si>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</si>
  <si>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</si>
  <si>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</si>
  <si>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</si>
  <si>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</si>
  <si>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</si>
  <si>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</si>
  <si>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</si>
  <si>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</si>
  <si>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</si>
  <si>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</si>
  <si>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</si>
  <si>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</si>
  <si>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</si>
  <si>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</si>
  <si>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</si>
  <si>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</si>
  <si>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</si>
  <si>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</si>
  <si>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</si>
  <si>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</si>
  <si>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</si>
  <si>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</si>
  <si>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</si>
  <si>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</si>
  <si>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</si>
  <si>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</si>
  <si>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</si>
  <si>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</si>
  <si>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</si>
  <si>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</si>
  <si>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</si>
  <si>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</si>
  <si>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</si>
  <si>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</si>
  <si>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</si>
  <si>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</si>
  <si>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</si>
  <si>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</si>
  <si>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</si>
  <si>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</si>
  <si>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</si>
  <si>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</si>
  <si>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</si>
  <si>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</si>
  <si>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</si>
  <si>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</si>
  <si>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</si>
  <si>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</si>
  <si>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</si>
  <si>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</si>
  <si>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</si>
  <si>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</si>
  <si>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</si>
  <si>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</si>
  <si>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</si>
  <si>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</si>
  <si>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</si>
  <si>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</si>
  <si>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</si>
  <si>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</si>
  <si>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</si>
  <si>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</si>
  <si>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</si>
  <si>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</si>
  <si>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</si>
  <si>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</si>
  <si>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</si>
  <si>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</si>
  <si>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</si>
  <si>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</si>
  <si>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</si>
  <si>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</si>
  <si>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</si>
  <si>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</si>
  <si>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</si>
  <si>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</si>
  <si>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</si>
  <si>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</si>
  <si>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</si>
  <si>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</si>
  <si>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</si>
  <si>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</si>
  <si>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</si>
  <si>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</si>
  <si>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</si>
  <si>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</si>
  <si>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</si>
  <si>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</si>
  <si>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</si>
  <si>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</si>
  <si>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</si>
  <si>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</si>
  <si>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</si>
  <si>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</si>
  <si>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</si>
  <si>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</si>
  <si>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</si>
  <si>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</si>
  <si>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</si>
  <si>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</si>
  <si>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</si>
  <si>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</si>
  <si>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</si>
  <si>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</si>
  <si>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</si>
  <si>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</si>
  <si>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</si>
  <si>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</si>
  <si>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</si>
  <si>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</si>
  <si>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</si>
  <si>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</si>
  <si>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</si>
  <si>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</si>
  <si>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</si>
  <si>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</si>
  <si>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</si>
  <si>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</si>
  <si>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</si>
  <si>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</si>
  <si>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</si>
  <si>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</si>
  <si>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</si>
  <si>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</si>
  <si>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</si>
  <si>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</si>
  <si>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</si>
  <si>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</si>
  <si>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</si>
  <si>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</si>
  <si>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</si>
  <si>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</si>
  <si>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</si>
  <si>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</si>
  <si>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</si>
  <si>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</si>
  <si>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</si>
  <si>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</si>
  <si>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</si>
  <si>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</si>
  <si>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</si>
  <si>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</si>
  <si>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</si>
  <si>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</si>
  <si>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</si>
  <si>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</si>
  <si>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</si>
  <si>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</si>
  <si>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</si>
  <si>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</si>
  <si>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</si>
  <si>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</si>
  <si>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</si>
  <si>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</si>
  <si>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</si>
  <si>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</si>
  <si>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</si>
  <si>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</si>
  <si>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</si>
  <si>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</si>
  <si>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</si>
  <si>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</si>
  <si>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</si>
  <si>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</si>
  <si>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</si>
  <si>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</si>
  <si>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</si>
  <si>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</si>
  <si>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</si>
  <si>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</si>
  <si>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</si>
  <si>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</si>
  <si>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</si>
  <si>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</si>
  <si>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</si>
  <si>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</si>
  <si>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</si>
  <si>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</si>
  <si>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</si>
  <si>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</si>
  <si>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</si>
  <si>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</si>
  <si>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</si>
  <si>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</si>
  <si>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</si>
  <si>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</si>
  <si>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</si>
  <si>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</si>
  <si>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</si>
  <si>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</si>
  <si>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</si>
  <si>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</si>
  <si>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</si>
  <si>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</si>
  <si>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</si>
  <si>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</si>
  <si>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</si>
  <si>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</si>
  <si>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</si>
  <si>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</si>
  <si>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</si>
  <si>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</si>
  <si>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</si>
  <si>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</si>
  <si>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</si>
  <si>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</si>
  <si>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</si>
  <si>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</si>
  <si>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</si>
  <si>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</si>
  <si>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</si>
  <si>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</si>
  <si>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</si>
  <si>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</si>
  <si>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</si>
  <si>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</si>
  <si>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</si>
  <si>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</si>
  <si>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</si>
  <si>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</si>
  <si>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</si>
  <si>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</si>
  <si>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</si>
  <si>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</si>
  <si>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</si>
  <si>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</si>
  <si>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</si>
  <si>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</si>
  <si>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</si>
  <si>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</si>
  <si>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</si>
  <si>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</si>
  <si>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</si>
  <si>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</si>
  <si>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</si>
  <si>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</si>
  <si>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</si>
  <si>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</si>
  <si>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</si>
  <si>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</si>
  <si>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</si>
  <si>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</si>
  <si>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</si>
  <si>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</si>
  <si>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</si>
  <si>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</si>
  <si>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</si>
  <si>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</si>
  <si>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</si>
  <si>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</si>
  <si>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</si>
  <si>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</si>
  <si>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</si>
  <si>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</si>
  <si>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</si>
  <si>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</si>
  <si>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</si>
  <si>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</si>
  <si>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</si>
  <si>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</si>
  <si>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</si>
  <si>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</si>
  <si>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</si>
  <si>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</si>
  <si>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</si>
  <si>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</si>
  <si>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</si>
  <si>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</si>
  <si>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</si>
  <si>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</si>
  <si>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</si>
  <si>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</si>
  <si>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</si>
  <si>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</si>
  <si>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</si>
  <si>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</si>
  <si>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</si>
  <si>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</si>
  <si>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</si>
  <si>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</si>
  <si>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</si>
  <si>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</si>
  <si>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</si>
  <si>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</si>
  <si>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</si>
  <si>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</si>
  <si>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</si>
  <si>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</si>
  <si>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</si>
  <si>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</si>
  <si>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</si>
  <si>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</si>
  <si>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</si>
  <si>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</si>
  <si>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</si>
  <si>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</si>
  <si>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</si>
  <si>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</si>
  <si>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</si>
  <si>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</si>
  <si>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</si>
  <si>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</si>
  <si>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</si>
  <si>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</si>
  <si>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</si>
  <si>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</si>
  <si>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</si>
  <si>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</si>
  <si>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</si>
  <si>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</si>
  <si>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</si>
  <si>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</si>
  <si>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</si>
  <si>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</si>
  <si>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</si>
  <si>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</si>
  <si>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</si>
  <si>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</si>
  <si>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</si>
  <si>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</si>
  <si>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</si>
  <si>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</si>
  <si>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</si>
  <si>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</si>
  <si>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</si>
  <si>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</si>
  <si>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</si>
  <si>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</si>
  <si>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</si>
  <si>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</si>
  <si>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</si>
  <si>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</si>
  <si>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</si>
  <si>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</si>
  <si>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</si>
  <si>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</si>
  <si>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</si>
  <si>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</si>
  <si>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</si>
  <si>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</si>
  <si>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</si>
  <si>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</si>
  <si>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</si>
  <si>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</si>
  <si>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</si>
  <si>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</si>
  <si>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</si>
  <si>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</si>
  <si>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</si>
  <si>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</si>
  <si>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</si>
  <si>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</si>
  <si>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</si>
  <si>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</si>
  <si>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</si>
  <si>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</si>
  <si>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</si>
  <si>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</si>
  <si>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</si>
  <si>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</si>
  <si>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</si>
  <si>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</si>
  <si>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</si>
  <si>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</si>
  <si>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</si>
  <si>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</si>
  <si>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</si>
  <si>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</si>
  <si>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</si>
  <si>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</si>
  <si>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</si>
  <si>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</si>
  <si>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</si>
  <si>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</si>
  <si>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</si>
  <si>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</si>
  <si>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</si>
  <si>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</si>
  <si>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</si>
  <si>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</si>
  <si>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</si>
  <si>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</si>
  <si>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</si>
  <si>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</si>
  <si>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</si>
  <si>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</si>
  <si>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</si>
  <si>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</si>
  <si>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</si>
  <si>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</si>
  <si>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</si>
  <si>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</si>
  <si>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</si>
  <si>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</si>
  <si>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</si>
  <si>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</si>
  <si>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</si>
  <si>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</si>
  <si>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</si>
  <si>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</si>
  <si>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</si>
  <si>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</si>
  <si>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</si>
  <si>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</si>
  <si>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</si>
  <si>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</si>
  <si>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</si>
  <si>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</si>
  <si>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</si>
  <si>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</si>
  <si>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</si>
  <si>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</si>
  <si>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</si>
  <si>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</si>
  <si>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</si>
  <si>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</si>
  <si>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</si>
  <si>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</si>
  <si>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</si>
  <si>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</si>
  <si>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</si>
  <si>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</si>
  <si>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</si>
  <si>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</si>
  <si>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</si>
  <si>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</si>
  <si>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</si>
  <si>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</si>
  <si>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</si>
  <si>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</si>
  <si>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</si>
  <si>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</si>
  <si>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</si>
  <si>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</si>
  <si>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</si>
  <si>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</si>
  <si>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</si>
  <si>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</si>
  <si>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</si>
  <si>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</si>
  <si>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</si>
  <si>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</si>
  <si>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</si>
  <si>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</si>
  <si>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</si>
  <si>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</si>
  <si>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</si>
  <si>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</si>
  <si>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</si>
  <si>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</si>
  <si>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</si>
  <si>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</si>
  <si>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</si>
  <si>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</si>
  <si>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</si>
  <si>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</si>
  <si>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</si>
  <si>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</si>
  <si>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</si>
  <si>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</si>
  <si>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</si>
  <si>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</si>
  <si>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</si>
  <si>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</si>
  <si>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</si>
  <si>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</si>
  <si>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</si>
  <si>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</si>
  <si>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</si>
  <si>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</si>
  <si>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</si>
  <si>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</si>
  <si>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</si>
  <si>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</si>
  <si>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</si>
  <si>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</si>
  <si>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</si>
  <si>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</si>
  <si>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</si>
  <si>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</si>
  <si>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</si>
  <si>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</si>
  <si>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</si>
  <si>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</si>
  <si>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</si>
  <si>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</si>
  <si>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</si>
  <si>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</si>
  <si>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</si>
  <si>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</si>
  <si>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</si>
  <si>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</si>
  <si>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</si>
  <si>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</si>
  <si>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</si>
  <si>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</si>
  <si>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</si>
  <si>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</si>
  <si>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</si>
  <si>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</si>
  <si>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</si>
  <si>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</si>
  <si>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</si>
  <si>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</si>
  <si>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</si>
  <si>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</si>
  <si>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</si>
  <si>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</si>
  <si>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</si>
  <si>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</si>
  <si>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</si>
  <si>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</si>
  <si>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</si>
  <si>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</si>
  <si>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</si>
  <si>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</si>
  <si>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</si>
  <si>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</si>
  <si>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</si>
  <si>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</si>
  <si>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</si>
  <si>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</si>
  <si>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</si>
  <si>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</si>
  <si>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</si>
  <si>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</si>
  <si>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</si>
  <si>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</si>
  <si>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</si>
  <si>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</si>
  <si>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</si>
  <si>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</si>
  <si>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</si>
  <si>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</si>
  <si>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</si>
  <si>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</si>
  <si>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</si>
  <si>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</si>
  <si>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</si>
  <si>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</si>
  <si>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</si>
  <si>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</si>
  <si>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</si>
  <si>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</si>
  <si>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</si>
  <si>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</si>
  <si>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</si>
  <si>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</si>
  <si>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</si>
  <si>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</si>
  <si>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</si>
  <si>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</si>
  <si>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</si>
  <si>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</si>
  <si>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</si>
  <si>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</si>
  <si>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</si>
  <si>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</si>
  <si>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</si>
  <si>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</si>
  <si>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</si>
  <si>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</si>
  <si>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</si>
  <si>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</si>
  <si>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</si>
  <si>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</si>
  <si>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</si>
  <si>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</si>
  <si>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</si>
  <si>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</si>
  <si>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</si>
  <si>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</si>
  <si>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</si>
  <si>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</si>
  <si>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</si>
  <si>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</si>
  <si>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</si>
  <si>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</si>
  <si>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</si>
  <si>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</si>
  <si>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</si>
  <si>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</si>
  <si>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</si>
  <si>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</si>
  <si>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</si>
  <si>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</si>
  <si>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</si>
  <si>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</si>
  <si>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</si>
  <si>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</si>
  <si>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</si>
  <si>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</si>
  <si>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</si>
  <si>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</si>
  <si>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</si>
  <si>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</si>
  <si>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</si>
  <si>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</si>
  <si>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</si>
  <si>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</si>
  <si>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</si>
  <si>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</si>
  <si>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</si>
  <si>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</si>
  <si>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</si>
  <si>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</si>
  <si>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</si>
  <si>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</si>
  <si>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</si>
  <si>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</si>
  <si>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</si>
  <si>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</si>
  <si>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</si>
  <si>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</si>
  <si>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</si>
  <si>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</si>
  <si>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</si>
  <si>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</si>
  <si>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</si>
  <si>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</si>
  <si>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</si>
  <si>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</si>
  <si>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</si>
  <si>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</si>
  <si>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</si>
  <si>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</si>
  <si>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</si>
  <si>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</si>
  <si>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</si>
  <si>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</si>
  <si>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</si>
  <si>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</si>
  <si>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</si>
  <si>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</si>
  <si>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</si>
  <si>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</si>
  <si>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</si>
  <si>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</si>
  <si>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</si>
  <si>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</si>
  <si>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</si>
  <si>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</si>
  <si>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</si>
  <si>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</si>
  <si>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</si>
  <si>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</si>
  <si>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</si>
  <si>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</si>
  <si>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</si>
  <si>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</si>
  <si>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</si>
  <si>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</si>
  <si>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</si>
  <si>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</si>
  <si>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</si>
  <si>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</si>
  <si>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</si>
  <si>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</si>
  <si>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</si>
  <si>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</si>
  <si>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</si>
  <si>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</si>
  <si>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</si>
  <si>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</si>
  <si>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</si>
  <si>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</si>
  <si>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</si>
  <si>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</si>
  <si>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</si>
  <si>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</si>
  <si>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</si>
  <si>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</si>
  <si>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</si>
  <si>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</si>
  <si>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</si>
  <si>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</si>
  <si>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</si>
  <si>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</si>
  <si>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</si>
  <si>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</si>
  <si>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</si>
  <si>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</si>
  <si>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</si>
  <si>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</si>
  <si>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</si>
  <si>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</si>
  <si>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</si>
  <si>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</si>
  <si>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</si>
  <si>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</si>
  <si>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</si>
  <si>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</si>
  <si>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</si>
  <si>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</si>
  <si>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</si>
  <si>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</si>
  <si>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</si>
  <si>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</si>
  <si>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</si>
  <si>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</si>
  <si>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</si>
  <si>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</si>
  <si>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</si>
  <si>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</si>
  <si>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</si>
  <si>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</si>
  <si>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</si>
  <si>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</si>
  <si>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</si>
  <si>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</si>
  <si>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</si>
  <si>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</si>
  <si>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</si>
  <si>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</si>
  <si>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</si>
  <si>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</si>
  <si>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</si>
  <si>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</si>
  <si>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</si>
  <si>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</si>
  <si>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</si>
  <si>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</si>
  <si>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</si>
  <si>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</si>
  <si>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</si>
  <si>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</si>
  <si>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</si>
  <si>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</si>
  <si>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</si>
  <si>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</si>
  <si>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</si>
  <si>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</si>
  <si>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</si>
  <si>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</si>
  <si>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</si>
  <si>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</si>
  <si>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</si>
  <si>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</si>
  <si>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</si>
  <si>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</si>
  <si>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</si>
  <si>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</si>
  <si>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</si>
  <si>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</si>
  <si>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</si>
  <si>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</si>
  <si>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</si>
  <si>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</si>
  <si>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</si>
  <si>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</si>
  <si>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</si>
  <si>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</si>
  <si>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</si>
  <si>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</si>
  <si>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</si>
  <si>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</si>
  <si>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</si>
  <si>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</si>
  <si>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</si>
  <si>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</si>
  <si>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</si>
  <si>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</si>
  <si>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</si>
  <si>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</si>
  <si>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</si>
  <si>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</si>
  <si>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</si>
  <si>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</si>
  <si>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</si>
  <si>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</si>
  <si>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</si>
  <si>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</si>
  <si>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</si>
  <si>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</si>
  <si>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</si>
  <si>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</si>
  <si>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</si>
  <si>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</si>
  <si>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</si>
  <si>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</si>
  <si>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</si>
  <si>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</si>
  <si>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</si>
  <si>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</si>
  <si>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</si>
  <si>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</si>
  <si>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</si>
  <si>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</si>
  <si>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</si>
  <si>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</si>
  <si>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</si>
  <si>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</si>
  <si>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</si>
  <si>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</si>
  <si>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</si>
  <si>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</si>
  <si>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</si>
  <si>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</si>
  <si>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</si>
  <si>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</si>
  <si>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</si>
  <si>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</si>
  <si>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</si>
  <si>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</si>
  <si>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</si>
  <si>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</si>
  <si>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</si>
  <si>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</si>
  <si>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</si>
  <si>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</si>
  <si>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</si>
  <si>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</si>
  <si>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</si>
  <si>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</si>
  <si>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</si>
  <si>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</si>
  <si>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</si>
  <si>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</si>
  <si>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</si>
  <si>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</si>
  <si>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</si>
  <si>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</si>
  <si>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</si>
  <si>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</si>
  <si>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</si>
  <si>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</si>
  <si>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</si>
  <si>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</si>
  <si>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</si>
  <si>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</si>
  <si>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</si>
  <si>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</si>
  <si>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</si>
  <si>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</si>
  <si>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</si>
  <si>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</si>
  <si>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</si>
  <si>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</si>
  <si>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</si>
  <si>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</si>
  <si>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</si>
  <si>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</si>
  <si>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</si>
  <si>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</si>
  <si>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</si>
  <si>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</si>
  <si>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</si>
  <si>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</si>
  <si>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</si>
  <si>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</si>
  <si>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</si>
  <si>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</si>
  <si>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</si>
  <si>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</si>
  <si>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</si>
  <si>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</si>
  <si>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</si>
  <si>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</si>
  <si>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</si>
  <si>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</si>
  <si>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</si>
  <si>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</si>
  <si>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</si>
  <si>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</si>
  <si>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</si>
  <si>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</si>
  <si>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</si>
  <si>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</si>
  <si>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</si>
  <si>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</si>
  <si>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</si>
  <si>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</si>
  <si>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</si>
  <si>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</si>
  <si>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</si>
  <si>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</si>
  <si>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</si>
  <si>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</si>
  <si>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</si>
  <si>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</si>
  <si>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</si>
  <si>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</si>
  <si>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</si>
  <si>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</si>
  <si>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</si>
  <si>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</si>
  <si>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</si>
  <si>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</si>
  <si>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</si>
  <si>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</si>
  <si>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</si>
  <si>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</si>
  <si>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</si>
  <si>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</si>
  <si>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</si>
  <si>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</si>
  <si>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</si>
  <si>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</si>
  <si>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</si>
  <si>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</si>
  <si>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</si>
  <si>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</si>
  <si>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</si>
  <si>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</si>
  <si>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</si>
  <si>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</si>
  <si>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</si>
  <si>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</si>
  <si>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</si>
  <si>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</si>
  <si>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</si>
  <si>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</si>
  <si>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</si>
  <si>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</si>
  <si>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</si>
  <si>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</si>
  <si>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</si>
  <si>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</si>
  <si>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</si>
  <si>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</si>
  <si>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</si>
  <si>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</si>
  <si>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</si>
  <si>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</si>
  <si>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</si>
  <si>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</si>
  <si>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</si>
  <si>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</si>
  <si>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</si>
  <si>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</si>
  <si>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</si>
  <si>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</si>
  <si>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</si>
  <si>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</si>
  <si>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</si>
  <si>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</si>
  <si>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</si>
  <si>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</si>
  <si>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</si>
  <si>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</si>
  <si>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</si>
  <si>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</si>
  <si>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</si>
  <si>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</si>
  <si>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</si>
  <si>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</si>
  <si>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</si>
  <si>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</si>
  <si>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</si>
  <si>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</si>
  <si>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</si>
  <si>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</si>
  <si>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</si>
  <si>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</si>
  <si>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</si>
  <si>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</si>
  <si>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</si>
  <si>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</si>
  <si>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</si>
  <si>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</si>
  <si>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</si>
  <si>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</si>
  <si>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</si>
  <si>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</si>
  <si>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</si>
  <si>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</si>
  <si>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</si>
  <si>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</si>
  <si>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</si>
  <si>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</si>
  <si>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</si>
  <si>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</si>
  <si>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</si>
  <si>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</si>
  <si>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</si>
  <si>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</si>
  <si>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</si>
  <si>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</si>
  <si>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</si>
  <si>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</si>
  <si>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</si>
  <si>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</si>
  <si>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</si>
  <si>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</si>
  <si>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</si>
  <si>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</si>
  <si>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</si>
  <si>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</si>
  <si>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</si>
  <si>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</si>
  <si>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</si>
  <si>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</si>
  <si>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</si>
  <si>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</si>
  <si>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</si>
  <si>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</si>
  <si>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</si>
  <si>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</si>
  <si>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</si>
  <si>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</si>
  <si>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</si>
  <si>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</si>
  <si>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</si>
  <si>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</si>
  <si>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</si>
  <si>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</si>
  <si>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</si>
  <si>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</si>
  <si>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</si>
  <si>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</si>
  <si>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</si>
  <si>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</si>
  <si>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</si>
  <si>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</si>
  <si>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</si>
  <si>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</si>
  <si>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</si>
  <si>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</si>
  <si>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</si>
  <si>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</si>
  <si>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</si>
  <si>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</si>
  <si>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</si>
  <si>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</si>
  <si>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</si>
  <si>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</si>
  <si>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</si>
  <si>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</si>
  <si>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</si>
  <si>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</si>
  <si>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</si>
  <si>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</si>
  <si>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</si>
  <si>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</si>
  <si>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</si>
  <si>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</si>
  <si>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</si>
  <si>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</si>
  <si>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</si>
  <si>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</si>
  <si>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</si>
  <si>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</si>
  <si>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</si>
  <si>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</si>
  <si>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</si>
  <si>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</si>
  <si>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</si>
  <si>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</si>
  <si>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</si>
  <si>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</si>
  <si>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</si>
  <si>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</si>
  <si>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</si>
  <si>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</si>
  <si>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</si>
  <si>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</si>
  <si>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</si>
  <si>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</si>
  <si>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</si>
  <si>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</si>
  <si>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</si>
  <si>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</si>
  <si>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</si>
  <si>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</si>
  <si>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</si>
  <si>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</si>
  <si>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</si>
  <si>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</si>
  <si>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</si>
  <si>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</si>
  <si>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</si>
  <si>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</si>
  <si>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</si>
  <si>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</si>
  <si>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</si>
  <si>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</si>
  <si>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</si>
  <si>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</si>
  <si>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</si>
  <si>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</si>
  <si>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</si>
  <si>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</si>
  <si>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</si>
  <si>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</si>
  <si>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</si>
  <si>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</si>
  <si>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</si>
  <si>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</si>
  <si>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</si>
  <si>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</si>
  <si>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</si>
  <si>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</si>
  <si>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</si>
  <si>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</si>
  <si>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</si>
  <si>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</si>
  <si>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</si>
  <si>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</si>
  <si>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</si>
  <si>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</si>
  <si>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</si>
  <si>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</si>
  <si>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</si>
  <si>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</si>
  <si>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</si>
  <si>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</si>
  <si>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</si>
  <si>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</si>
  <si>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</si>
  <si>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</si>
  <si>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</si>
  <si>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</si>
  <si>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</si>
  <si>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</si>
  <si>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</si>
  <si>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</si>
  <si>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</si>
  <si>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</si>
  <si>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</si>
  <si>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</si>
  <si>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</si>
  <si>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</si>
  <si>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</si>
  <si>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</si>
  <si>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</si>
  <si>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</si>
  <si>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</si>
  <si>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</si>
  <si>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</si>
  <si>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</si>
  <si>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</si>
  <si>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</si>
  <si>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</si>
  <si>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</si>
  <si>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</si>
  <si>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</si>
  <si>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</si>
  <si>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</si>
  <si>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</si>
  <si>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</si>
  <si>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</si>
  <si>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</si>
  <si>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</si>
  <si>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</si>
  <si>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</si>
  <si>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</si>
  <si>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</si>
  <si>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</si>
  <si>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</si>
  <si>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</si>
  <si>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</si>
  <si>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</si>
  <si>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</si>
  <si>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</si>
  <si>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</si>
  <si>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</si>
  <si>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</si>
  <si>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</si>
  <si>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</si>
  <si>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</si>
  <si>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</si>
  <si>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</si>
  <si>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</si>
  <si>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</si>
  <si>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</si>
  <si>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</si>
  <si>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</si>
  <si>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</si>
  <si>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</si>
  <si>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</si>
  <si>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</si>
  <si>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</si>
  <si>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</si>
  <si>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</si>
  <si>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</si>
  <si>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</si>
  <si>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</si>
  <si>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</si>
  <si>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</si>
  <si>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</si>
  <si>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</si>
  <si>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</si>
  <si>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</si>
  <si>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</si>
  <si>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</si>
  <si>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</si>
  <si>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</si>
  <si>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</si>
  <si>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</si>
  <si>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</si>
  <si>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</si>
  <si>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</si>
  <si>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</si>
  <si>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</si>
  <si>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</si>
  <si>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</si>
  <si>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</si>
  <si>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</si>
  <si>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</si>
  <si>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</si>
  <si>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</si>
  <si>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</si>
  <si>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</si>
  <si>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</si>
  <si>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</si>
  <si>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</si>
  <si>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</si>
  <si>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</si>
  <si>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</si>
  <si>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</si>
  <si>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</si>
  <si>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</si>
  <si>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</si>
  <si>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</si>
  <si>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</si>
  <si>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</si>
  <si>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</si>
  <si>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</si>
  <si>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</si>
  <si>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</si>
  <si>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</si>
  <si>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</si>
  <si>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</si>
  <si>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</si>
  <si>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</si>
  <si>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</si>
  <si>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</si>
  <si>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</si>
  <si>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</si>
  <si>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</si>
  <si>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</si>
  <si>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</si>
  <si>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</si>
  <si>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</si>
  <si>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</si>
  <si>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</si>
  <si>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</si>
  <si>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</si>
  <si>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</si>
  <si>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</si>
  <si>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</si>
  <si>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</si>
  <si>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</si>
  <si>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</si>
  <si>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</si>
  <si>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</si>
  <si>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</si>
  <si>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</si>
  <si>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</si>
  <si>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</si>
  <si>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</si>
  <si>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</si>
  <si>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</si>
  <si>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</si>
  <si>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</si>
  <si>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</si>
  <si>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</si>
  <si>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</si>
  <si>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</si>
  <si>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</si>
  <si>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</si>
  <si>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</si>
  <si>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</si>
  <si>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</si>
  <si>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</si>
  <si>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</si>
  <si>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</si>
  <si>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</si>
  <si>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</si>
  <si>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</si>
  <si>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</si>
  <si>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</si>
  <si>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</si>
  <si>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</si>
  <si>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</si>
  <si>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</si>
  <si>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</si>
  <si>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</si>
  <si>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</si>
  <si>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</si>
  <si>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</si>
  <si>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</si>
  <si>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</si>
  <si>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</si>
  <si>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</si>
  <si>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</si>
  <si>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</si>
  <si>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</si>
  <si>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</si>
  <si>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</si>
  <si>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</si>
  <si>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</si>
  <si>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</si>
  <si>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</si>
  <si>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</si>
  <si>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</si>
  <si>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</si>
  <si>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</si>
  <si>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</si>
  <si>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</si>
  <si>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</si>
  <si>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</si>
  <si>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</si>
  <si>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</si>
  <si>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</si>
  <si>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</si>
  <si>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</si>
  <si>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</si>
  <si>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</si>
  <si>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</si>
  <si>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</si>
  <si>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</si>
  <si>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</si>
  <si>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</si>
  <si>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</si>
  <si>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</si>
  <si>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</si>
  <si>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</si>
  <si>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</si>
  <si>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</si>
  <si>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</si>
  <si>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</si>
  <si>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</si>
  <si>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</si>
  <si>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</si>
  <si>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</si>
  <si>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</si>
  <si>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</si>
  <si>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</si>
  <si>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</si>
  <si>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</si>
  <si>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</si>
  <si>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</si>
  <si>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</si>
  <si>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</si>
  <si>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</si>
  <si>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</si>
  <si>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</si>
  <si>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</si>
  <si>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</si>
  <si>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</si>
  <si>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</si>
  <si>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</si>
  <si>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</si>
  <si>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</si>
  <si>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</si>
  <si>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</si>
  <si>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</si>
  <si>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</si>
  <si>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</si>
  <si>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</si>
  <si>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</si>
  <si>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</si>
  <si>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</si>
  <si>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</si>
  <si>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</si>
  <si>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</si>
  <si>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</si>
  <si>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</si>
  <si>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</si>
  <si>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</si>
  <si>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</si>
  <si>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</si>
  <si>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</si>
  <si>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</si>
  <si>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</si>
  <si>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</si>
  <si>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</si>
  <si>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</si>
  <si>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</si>
  <si>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</si>
  <si>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</si>
  <si>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</si>
  <si>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</si>
  <si>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</si>
  <si>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</si>
  <si>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</si>
  <si>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</si>
  <si>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</si>
  <si>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</si>
  <si>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</si>
  <si>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</si>
  <si>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</si>
  <si>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</si>
  <si>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</si>
  <si>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</si>
  <si>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</si>
  <si>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</si>
  <si>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</si>
  <si>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</si>
  <si>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</si>
  <si>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</si>
  <si>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</si>
  <si>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</si>
  <si>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</si>
  <si>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</si>
  <si>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</si>
  <si>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</si>
  <si>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</si>
  <si>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</si>
  <si>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</si>
  <si>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</si>
  <si>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</si>
  <si>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</si>
  <si>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</si>
  <si>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</si>
  <si>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</si>
  <si>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</si>
  <si>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</si>
  <si>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</si>
  <si>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</si>
  <si>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</si>
  <si>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</si>
  <si>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</si>
  <si>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</si>
  <si>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</si>
  <si>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</si>
  <si>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</si>
  <si>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</si>
  <si>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</si>
  <si>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</si>
  <si>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</si>
  <si>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</si>
  <si>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</si>
  <si>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</si>
  <si>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</si>
  <si>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</si>
  <si>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</si>
  <si>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</si>
  <si>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</si>
  <si>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</si>
  <si>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</si>
  <si>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</si>
  <si>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</si>
  <si>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</si>
  <si>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</si>
  <si>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</si>
  <si>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</si>
  <si>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</si>
  <si>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</si>
  <si>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</si>
  <si>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</si>
  <si>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</si>
  <si>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</si>
  <si>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</si>
  <si>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</si>
  <si>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</si>
  <si>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</si>
  <si>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</si>
  <si>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</si>
  <si>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</si>
  <si>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</si>
  <si>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</si>
  <si>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</si>
  <si>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</si>
  <si>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</si>
  <si>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</si>
  <si>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</si>
  <si>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</si>
  <si>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</si>
  <si>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</si>
  <si>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</si>
  <si>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</si>
  <si>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</si>
  <si>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</si>
  <si>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</si>
  <si>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</si>
  <si>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</si>
  <si>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</si>
  <si>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</si>
  <si>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</si>
  <si>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</si>
  <si>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</si>
  <si>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</si>
  <si>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</si>
  <si>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</si>
  <si>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</si>
  <si>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</si>
  <si>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</si>
  <si>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</si>
  <si>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</si>
  <si>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</si>
  <si>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</si>
  <si>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</si>
  <si>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</si>
  <si>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</si>
  <si>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</si>
  <si>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</si>
  <si>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</si>
  <si>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</si>
  <si>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</si>
  <si>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</si>
  <si>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</si>
  <si>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</si>
  <si>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</si>
  <si>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</si>
  <si>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</si>
  <si>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</si>
  <si>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</si>
  <si>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</si>
  <si>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</si>
  <si>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</si>
  <si>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</si>
  <si>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</si>
  <si>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</si>
  <si>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</si>
  <si>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</si>
  <si>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</si>
  <si>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</si>
  <si>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</si>
  <si>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</si>
  <si>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</si>
  <si>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</si>
  <si>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</si>
  <si>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</si>
  <si>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</si>
  <si>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</si>
  <si>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</si>
  <si>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</si>
  <si>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</si>
  <si>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</si>
  <si>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</si>
  <si>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</si>
  <si>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</si>
  <si>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</si>
  <si>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</si>
  <si>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</si>
  <si>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</si>
  <si>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</si>
  <si>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</si>
  <si>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</si>
  <si>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</si>
  <si>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</si>
  <si>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</si>
  <si>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</si>
  <si>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</si>
  <si>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</si>
  <si>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</si>
  <si>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</si>
  <si>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</si>
  <si>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</si>
  <si>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</si>
  <si>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</si>
  <si>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</si>
  <si>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</si>
  <si>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</si>
  <si>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</si>
  <si>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</si>
  <si>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</si>
  <si>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</si>
  <si>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</si>
  <si>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</si>
  <si>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</si>
  <si>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</si>
  <si>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</si>
  <si>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</si>
  <si>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</si>
  <si>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</si>
  <si>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</si>
  <si>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</si>
  <si>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</si>
  <si>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</si>
  <si>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</si>
  <si>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</si>
  <si>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</si>
  <si>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</si>
  <si>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</si>
  <si>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</si>
  <si>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</si>
  <si>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</si>
  <si>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</si>
  <si>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</si>
  <si>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</si>
  <si>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</si>
  <si>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</si>
  <si>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</si>
  <si>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</si>
  <si>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</si>
  <si>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</si>
  <si>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</si>
  <si>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</si>
  <si>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</si>
  <si>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</si>
  <si>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</si>
  <si>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</si>
  <si>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</si>
  <si>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</si>
  <si>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</si>
  <si>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</si>
  <si>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</si>
  <si>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</si>
  <si>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</si>
  <si>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</si>
  <si>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</si>
  <si>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</si>
  <si>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</si>
  <si>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</si>
  <si>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</si>
  <si>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</si>
  <si>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</si>
  <si>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</si>
  <si>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</si>
  <si>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</si>
  <si>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</si>
  <si>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</si>
  <si>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</si>
  <si>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</si>
  <si>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</si>
  <si>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</si>
  <si>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</si>
  <si>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</si>
  <si>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</si>
  <si>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</si>
  <si>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</si>
  <si>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</si>
  <si>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</si>
  <si>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</si>
  <si>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</si>
  <si>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</si>
  <si>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</si>
  <si>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</si>
  <si>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</si>
  <si>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</si>
  <si>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</si>
  <si>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</si>
  <si>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</si>
  <si>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</si>
  <si>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</si>
  <si>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</si>
  <si>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</si>
  <si>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</si>
  <si>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</si>
  <si>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</si>
  <si>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</si>
  <si>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</si>
  <si>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</si>
  <si>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</si>
  <si>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</si>
  <si>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</si>
  <si>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</si>
  <si>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</si>
  <si>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</si>
  <si>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</si>
  <si>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</si>
  <si>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</si>
  <si>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</si>
  <si>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</si>
  <si>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</si>
  <si>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</si>
  <si>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</si>
  <si>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</si>
  <si>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</si>
  <si>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</si>
  <si>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</si>
  <si>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</si>
  <si>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</si>
  <si>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</si>
  <si>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</si>
  <si>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</si>
  <si>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</si>
  <si>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</si>
  <si>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</si>
  <si>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</si>
  <si>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</si>
  <si>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</si>
  <si>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</si>
  <si>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</si>
  <si>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</si>
  <si>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</si>
  <si>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</si>
  <si>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</si>
  <si>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</si>
  <si>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</si>
  <si>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</si>
  <si>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</si>
  <si>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</si>
  <si>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</si>
  <si>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</si>
  <si>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</si>
  <si>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</si>
  <si>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</si>
  <si>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</si>
  <si>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</si>
  <si>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</si>
  <si>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</si>
  <si>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</si>
  <si>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</si>
  <si>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</si>
  <si>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</si>
  <si>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</si>
  <si>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</si>
  <si>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</si>
  <si>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</si>
  <si>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</si>
  <si>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</si>
  <si>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</si>
  <si>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</si>
  <si>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</si>
  <si>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</si>
  <si>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</si>
  <si>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</si>
  <si>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</si>
  <si>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</si>
  <si>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</si>
  <si>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</si>
  <si>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</si>
  <si>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</si>
  <si>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</si>
  <si>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</si>
  <si>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</si>
  <si>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</si>
  <si>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</si>
  <si>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</si>
  <si>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</si>
  <si>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</si>
  <si>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</si>
  <si>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</si>
  <si>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</si>
  <si>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</si>
  <si>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</si>
  <si>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</si>
  <si>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</si>
  <si>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</si>
  <si>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</si>
  <si>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</si>
  <si>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</si>
  <si>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</si>
  <si>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</si>
  <si>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</si>
  <si>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</si>
  <si>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</si>
  <si>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</si>
  <si>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</si>
  <si>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</si>
  <si>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</si>
  <si>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</si>
  <si>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</si>
  <si>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</si>
  <si>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</si>
  <si>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</si>
  <si>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</si>
  <si>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</si>
  <si>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</si>
  <si>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</si>
  <si>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</si>
  <si>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</si>
  <si>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</si>
  <si>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</si>
  <si>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</si>
  <si>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</si>
  <si>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</si>
  <si>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</si>
  <si>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</si>
  <si>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</si>
  <si>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</si>
  <si>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</si>
  <si>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</si>
  <si>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</si>
  <si>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</si>
  <si>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</si>
  <si>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</si>
  <si>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</si>
  <si>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</si>
  <si>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</si>
  <si>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</si>
  <si>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</si>
  <si>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</si>
  <si>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</si>
  <si>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</si>
  <si>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</si>
  <si>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</si>
  <si>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</si>
  <si>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</si>
  <si>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</si>
  <si>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</si>
  <si>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</si>
  <si>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</si>
  <si>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</si>
  <si>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</si>
  <si>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</si>
  <si>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</si>
  <si>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</si>
  <si>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</si>
  <si>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</si>
  <si>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</si>
  <si>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</si>
  <si>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</si>
  <si>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</si>
  <si>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</si>
  <si>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</si>
  <si>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</si>
  <si>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</si>
  <si>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</si>
  <si>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</si>
  <si>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</si>
  <si>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</si>
  <si>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</si>
  <si>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</si>
  <si>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</si>
  <si>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</si>
  <si>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</si>
  <si>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</si>
  <si>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</si>
  <si>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</si>
  <si>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</si>
  <si>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</si>
  <si>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</si>
  <si>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</si>
  <si>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</si>
  <si>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</si>
  <si>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</si>
  <si>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</si>
  <si>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</si>
  <si>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</si>
  <si>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</si>
  <si>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</si>
  <si>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</si>
  <si>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</si>
  <si>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</si>
  <si>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</si>
  <si>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</si>
  <si>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</si>
  <si>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</si>
  <si>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</si>
  <si>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</si>
  <si>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</si>
  <si>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</si>
  <si>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</si>
  <si>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</si>
  <si>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</si>
  <si>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</si>
  <si>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</si>
  <si>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</si>
  <si>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</si>
  <si>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</si>
  <si>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</si>
  <si>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</si>
  <si>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</si>
  <si>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</si>
  <si>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</si>
  <si>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</si>
  <si>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</si>
  <si>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</si>
  <si>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</si>
  <si>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</si>
  <si>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</si>
  <si>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</si>
  <si>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</si>
  <si>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</si>
  <si>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</si>
  <si>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</si>
  <si>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</si>
  <si>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</si>
  <si>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</si>
  <si>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</si>
  <si>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</si>
  <si>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</si>
  <si>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</si>
  <si>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</si>
  <si>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</si>
  <si>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</si>
  <si>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</si>
  <si>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</si>
  <si>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</si>
  <si>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</si>
  <si>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</si>
  <si>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</si>
  <si>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</si>
  <si>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</si>
  <si>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</si>
  <si>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</si>
  <si>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</si>
  <si>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</si>
  <si>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</si>
  <si>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</si>
  <si>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</si>
  <si>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</si>
  <si>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</si>
  <si>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</si>
  <si>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</si>
  <si>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</si>
  <si>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</si>
  <si>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</si>
  <si>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</si>
  <si>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</si>
  <si>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</si>
  <si>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</si>
  <si>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</si>
  <si>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</si>
  <si>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</si>
  <si>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</si>
  <si>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</si>
  <si>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</si>
  <si>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</si>
  <si>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</si>
  <si>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</si>
  <si>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</si>
  <si>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</si>
  <si>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</si>
  <si>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</si>
  <si>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</si>
  <si>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</si>
  <si>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</si>
  <si>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</si>
  <si>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</si>
  <si>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</si>
  <si>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</si>
  <si>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</si>
  <si>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</si>
  <si>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</si>
  <si>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</si>
  <si>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</si>
  <si>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</si>
  <si>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</si>
  <si>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</si>
  <si>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</si>
  <si>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</si>
  <si>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</si>
  <si>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</si>
  <si>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</si>
  <si>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</si>
  <si>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</si>
  <si>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</si>
  <si>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</si>
  <si>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</si>
  <si>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</si>
  <si>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</si>
  <si>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</si>
  <si>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</si>
  <si>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</si>
  <si>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</si>
  <si>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</si>
  <si>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</si>
  <si>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</si>
  <si>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</si>
  <si>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</si>
  <si>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</si>
  <si>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</si>
  <si>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</si>
  <si>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</si>
  <si>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</si>
  <si>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</si>
  <si>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</si>
  <si>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</si>
  <si>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</si>
  <si>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</si>
  <si>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</si>
  <si>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</si>
  <si>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</si>
  <si>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</si>
  <si>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</si>
  <si>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</si>
  <si>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</si>
  <si>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</si>
  <si>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</si>
  <si>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</si>
  <si>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</si>
  <si>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</si>
  <si>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</si>
  <si>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</si>
  <si>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</si>
  <si>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</si>
  <si>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</si>
  <si>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</si>
  <si>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</si>
  <si>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</si>
  <si>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</si>
  <si>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</si>
  <si>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</si>
  <si>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</si>
  <si>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</si>
  <si>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</si>
  <si>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</si>
  <si>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</si>
  <si>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</si>
  <si>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</si>
  <si>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</si>
  <si>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</si>
  <si>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</si>
  <si>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</si>
  <si>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</si>
  <si>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</si>
  <si>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</si>
  <si>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</si>
  <si>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</si>
  <si>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</si>
  <si>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</si>
  <si>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</si>
  <si>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</si>
  <si>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</si>
  <si>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</si>
  <si>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</si>
  <si>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</si>
  <si>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</si>
  <si>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</si>
  <si>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</si>
  <si>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</si>
  <si>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</si>
  <si>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</si>
  <si>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</si>
  <si>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</si>
  <si>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</si>
  <si>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</si>
  <si>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</si>
  <si>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</si>
  <si>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</si>
  <si>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</si>
  <si>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</si>
  <si>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</si>
  <si>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</si>
  <si>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</si>
  <si>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</si>
  <si>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</si>
  <si>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</si>
  <si>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</si>
  <si>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</si>
  <si>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</si>
  <si>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</si>
  <si>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</si>
  <si>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</si>
  <si>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</si>
  <si>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</si>
  <si>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</si>
  <si>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</si>
  <si>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</si>
  <si>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</si>
  <si>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</si>
  <si>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</si>
  <si>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</si>
  <si>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</si>
  <si>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</si>
  <si>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</si>
  <si>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</si>
  <si>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</si>
  <si>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</si>
  <si>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</si>
  <si>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</si>
  <si>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</si>
  <si>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</si>
  <si>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</si>
  <si>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</si>
  <si>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</si>
  <si>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</si>
  <si>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</si>
  <si>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</si>
  <si>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</si>
  <si>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</si>
  <si>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</si>
  <si>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</si>
  <si>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</si>
  <si>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</si>
  <si>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</si>
  <si>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</si>
  <si>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</si>
  <si>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</si>
  <si>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</si>
  <si>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</si>
  <si>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</si>
  <si>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</si>
  <si>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</si>
  <si>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</si>
  <si>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</si>
  <si>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</si>
  <si>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</si>
  <si>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</si>
  <si>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</si>
  <si>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</si>
  <si>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</si>
  <si>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</si>
  <si>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</si>
  <si>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</si>
  <si>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</si>
  <si>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</si>
  <si>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</si>
  <si>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</si>
  <si>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</si>
  <si>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</si>
  <si>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</si>
  <si>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</si>
  <si>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</si>
  <si>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</si>
  <si>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</si>
  <si>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</si>
  <si>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</si>
  <si>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</si>
  <si>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</si>
  <si>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</si>
  <si>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</si>
  <si>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</si>
  <si>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</si>
  <si>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</si>
  <si>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</si>
  <si>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</si>
  <si>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</si>
  <si>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</si>
  <si>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</si>
  <si>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</si>
  <si>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</si>
  <si>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</si>
  <si>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</si>
  <si>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</si>
  <si>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</si>
  <si>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</si>
  <si>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</si>
  <si>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</si>
  <si>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</si>
  <si>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</si>
  <si>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</si>
  <si>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</si>
  <si>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</si>
  <si>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</si>
  <si>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</si>
  <si>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</si>
  <si>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</si>
  <si>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</si>
  <si>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</si>
  <si>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</si>
  <si>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</si>
  <si>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</si>
  <si>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</si>
  <si>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</si>
  <si>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</si>
  <si>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</si>
  <si>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</si>
  <si>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</si>
  <si>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</si>
  <si>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</si>
  <si>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</si>
  <si>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</si>
  <si>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</si>
  <si>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</si>
  <si>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</si>
  <si>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</si>
  <si>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</si>
  <si>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</si>
  <si>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</si>
  <si>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</si>
  <si>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</si>
  <si>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</si>
  <si>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</si>
  <si>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</si>
  <si>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</si>
  <si>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</si>
  <si>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</si>
  <si>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</si>
  <si>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</si>
  <si>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</si>
  <si>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</si>
  <si>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</si>
  <si>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</si>
  <si>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</si>
  <si>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</si>
  <si>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</si>
  <si>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</si>
  <si>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</si>
  <si>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</si>
  <si>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</si>
  <si>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</si>
  <si>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</si>
  <si>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</si>
  <si>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</si>
  <si>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</si>
  <si>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</si>
  <si>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</si>
  <si>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</si>
  <si>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</si>
  <si>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</si>
  <si>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</si>
  <si>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</si>
  <si>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</si>
  <si>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</si>
  <si>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</si>
  <si>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</si>
  <si>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</si>
  <si>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</si>
  <si>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</si>
  <si>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</si>
  <si>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</si>
  <si>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</si>
  <si>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</si>
  <si>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</si>
  <si>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</si>
  <si>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</si>
  <si>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</si>
  <si>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</si>
  <si>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</si>
  <si>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</si>
  <si>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</si>
  <si>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</si>
  <si>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</si>
  <si>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</si>
  <si>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</si>
  <si>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</si>
  <si>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</si>
  <si>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</si>
  <si>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</si>
  <si>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</si>
  <si>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</si>
  <si>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</si>
  <si>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</si>
  <si>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</si>
  <si>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</si>
  <si>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</si>
  <si>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</si>
  <si>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</si>
  <si>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</si>
  <si>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</si>
  <si>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</si>
  <si>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</si>
  <si>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</si>
  <si>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</si>
  <si>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</si>
  <si>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</si>
  <si>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</si>
  <si>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</si>
  <si>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</si>
  <si>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</si>
  <si>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</si>
  <si>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</si>
  <si>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</si>
  <si>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</si>
  <si>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</si>
  <si>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</si>
  <si>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</si>
  <si>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</si>
  <si>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</si>
  <si>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</si>
  <si>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</si>
  <si>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</si>
  <si>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</si>
  <si>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</si>
  <si>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</si>
  <si>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</si>
  <si>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</si>
  <si>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</si>
  <si>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</si>
  <si>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</si>
  <si>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</si>
  <si>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</si>
  <si>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</si>
  <si>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</si>
  <si>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</si>
  <si>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</si>
  <si>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</si>
  <si>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</si>
  <si>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</si>
  <si>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</si>
  <si>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</si>
  <si>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</si>
  <si>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</si>
  <si>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</si>
  <si>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</si>
  <si>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</si>
  <si>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</si>
  <si>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</si>
  <si>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</si>
  <si>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</si>
  <si>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</si>
  <si>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</si>
  <si>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</si>
  <si>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</si>
  <si>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</si>
  <si>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</si>
  <si>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</si>
  <si>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</si>
  <si>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</si>
  <si>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</si>
  <si>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</si>
  <si>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</si>
  <si>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</si>
  <si>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</si>
  <si>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</si>
  <si>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</si>
  <si>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</si>
  <si>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</si>
  <si>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</si>
  <si>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</si>
  <si>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</si>
  <si>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</si>
  <si>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</si>
  <si>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</si>
  <si>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</si>
  <si>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</si>
  <si>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</si>
  <si>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</si>
  <si>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</si>
  <si>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</si>
  <si>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</si>
  <si>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</si>
  <si>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</si>
  <si>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</si>
  <si>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</si>
  <si>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</si>
  <si>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</si>
  <si>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</si>
  <si>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</si>
  <si>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</si>
  <si>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</si>
  <si>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</si>
  <si>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</si>
  <si>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</si>
  <si>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</si>
  <si>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</si>
  <si>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</si>
  <si>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</si>
  <si>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</si>
  <si>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</si>
  <si>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</si>
  <si>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</si>
  <si>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</si>
  <si>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</si>
  <si>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</si>
  <si>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</si>
  <si>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</si>
  <si>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</si>
  <si>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</si>
  <si>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</si>
  <si>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</si>
  <si>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</si>
  <si>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</si>
  <si>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</si>
  <si>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</si>
  <si>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</si>
  <si>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</si>
  <si>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</si>
  <si>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</si>
  <si>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</si>
  <si>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</si>
  <si>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</si>
  <si>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</si>
  <si>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</si>
  <si>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</si>
  <si>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</si>
  <si>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</si>
  <si>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</si>
  <si>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</si>
  <si>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</si>
  <si>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</si>
  <si>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</si>
  <si>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</si>
  <si>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</si>
  <si>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</si>
  <si>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</si>
  <si>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</si>
  <si>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</si>
  <si>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</si>
  <si>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</si>
  <si>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</si>
  <si>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</si>
  <si>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</si>
  <si>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</si>
  <si>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</si>
  <si>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</si>
  <si>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</si>
  <si>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</si>
  <si>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</si>
  <si>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</si>
  <si>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</si>
  <si>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</si>
  <si>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</si>
  <si>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</si>
  <si>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</si>
  <si>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</si>
  <si>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</si>
  <si>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</si>
  <si>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</si>
  <si>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</si>
  <si>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</si>
  <si>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</si>
  <si>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</si>
  <si>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</si>
  <si>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</si>
  <si>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</si>
  <si>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</si>
  <si>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</si>
  <si>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</si>
  <si>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</si>
  <si>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</si>
  <si>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</si>
  <si>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</si>
  <si>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</si>
  <si>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</si>
  <si>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</si>
  <si>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</si>
  <si>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</si>
  <si>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</si>
  <si>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</si>
  <si>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</si>
  <si>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</si>
  <si>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</si>
  <si>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</si>
  <si>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</si>
  <si>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</si>
  <si>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</si>
  <si>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</si>
  <si>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</si>
  <si>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</si>
  <si>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</si>
  <si>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</si>
  <si>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</si>
  <si>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</si>
  <si>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</si>
  <si>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</si>
  <si>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</si>
  <si>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</si>
  <si>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</si>
  <si>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</si>
  <si>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</si>
  <si>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</si>
  <si>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</si>
  <si>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</si>
  <si>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</si>
  <si>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</si>
  <si>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</si>
  <si>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</si>
  <si>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</si>
  <si>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</si>
  <si>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</si>
  <si>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</si>
  <si>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</si>
  <si>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</si>
  <si>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</si>
  <si>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</si>
  <si>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</si>
  <si>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</si>
  <si>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</si>
  <si>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</si>
  <si>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</si>
  <si>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</si>
  <si>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</si>
  <si>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</si>
  <si>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</si>
  <si>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</si>
  <si>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</si>
  <si>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</si>
  <si>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</si>
  <si>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</si>
  <si>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</si>
  <si>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</si>
  <si>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</si>
  <si>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</si>
  <si>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</si>
  <si>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</si>
  <si>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</si>
  <si>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</si>
  <si>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</si>
  <si>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</si>
  <si>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</si>
  <si>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</si>
  <si>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</si>
  <si>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</si>
  <si>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</si>
  <si>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</si>
  <si>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</si>
  <si>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</si>
  <si>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</si>
  <si>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</si>
  <si>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</si>
  <si>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</si>
  <si>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</si>
  <si>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</si>
  <si>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</si>
  <si>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</si>
  <si>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</si>
  <si>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</si>
  <si>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</si>
  <si>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</si>
  <si>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</si>
  <si>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</si>
  <si>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</si>
  <si>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</si>
  <si>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</si>
  <si>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</si>
  <si>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</si>
  <si>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</si>
  <si>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</si>
  <si>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</si>
  <si>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</si>
  <si>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</si>
  <si>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</si>
  <si>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</si>
  <si>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</si>
  <si>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</si>
  <si>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</si>
  <si>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</si>
  <si>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</si>
  <si>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</si>
  <si>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</si>
  <si>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</si>
  <si>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</si>
  <si>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</si>
  <si>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</si>
  <si>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</si>
  <si>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</si>
  <si>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</si>
  <si>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</si>
  <si>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</si>
  <si>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</si>
  <si>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</si>
  <si>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</si>
  <si>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</si>
  <si>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</si>
  <si>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</si>
  <si>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</si>
  <si>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</si>
  <si>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</si>
  <si>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</si>
  <si>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</si>
  <si>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</si>
  <si>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</si>
  <si>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</si>
  <si>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</si>
  <si>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</si>
  <si>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</si>
  <si>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</si>
  <si>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</si>
  <si>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</si>
  <si>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</si>
  <si>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</si>
  <si>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</si>
  <si>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</si>
  <si>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</si>
  <si>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</si>
  <si>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</si>
  <si>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</si>
  <si>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</si>
  <si>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</si>
  <si>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</si>
  <si>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</si>
  <si>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</si>
  <si>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</si>
  <si>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</si>
  <si>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</si>
  <si>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</si>
  <si>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</si>
  <si>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</si>
  <si>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</si>
  <si>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</si>
  <si>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</si>
  <si>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</si>
  <si>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</si>
  <si>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</si>
  <si>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</si>
  <si>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</si>
  <si>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</si>
  <si>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</si>
  <si>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</si>
  <si>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</si>
  <si>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</si>
  <si>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</si>
  <si>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</si>
  <si>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</si>
  <si>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</si>
  <si>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</si>
  <si>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</si>
  <si>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</si>
  <si>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</si>
  <si>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</si>
  <si>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</si>
  <si>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</si>
  <si>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</si>
  <si>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</si>
  <si>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</si>
  <si>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</si>
  <si>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</si>
  <si>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</si>
  <si>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</si>
  <si>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</si>
  <si>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</si>
  <si>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</si>
  <si>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</si>
  <si>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</si>
  <si>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</si>
  <si>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</si>
  <si>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</si>
  <si>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</si>
  <si>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</si>
  <si>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</si>
  <si>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</si>
  <si>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</si>
  <si>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</si>
  <si>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</si>
  <si>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</si>
  <si>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</si>
  <si>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</si>
  <si>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</si>
  <si>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</si>
  <si>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</si>
  <si>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</si>
  <si>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</si>
  <si>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</si>
  <si>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</si>
  <si>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</si>
  <si>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</si>
  <si>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</si>
  <si>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</si>
  <si>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</si>
  <si>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</si>
  <si>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</si>
  <si>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</si>
  <si>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</si>
  <si>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</si>
  <si>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</si>
  <si>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</si>
  <si>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</si>
  <si>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</si>
  <si>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</si>
  <si>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</si>
  <si>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</si>
  <si>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</si>
  <si>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</si>
  <si>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</si>
  <si>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</si>
  <si>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</si>
  <si>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</si>
  <si>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</si>
  <si>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</si>
  <si>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</si>
  <si>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</si>
  <si>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</si>
  <si>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</si>
  <si>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</si>
  <si>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</si>
  <si>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</si>
  <si>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</si>
  <si>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</si>
  <si>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</si>
  <si>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</si>
  <si>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</si>
  <si>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</si>
  <si>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</si>
  <si>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</si>
  <si>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</si>
  <si>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</si>
  <si>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</si>
  <si>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</si>
  <si>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</si>
  <si>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</si>
  <si>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</si>
  <si>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</si>
  <si>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</si>
  <si>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</si>
  <si>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</si>
  <si>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</si>
  <si>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</si>
  <si>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</si>
  <si>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</si>
  <si>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</si>
  <si>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</si>
  <si>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</si>
  <si>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</si>
  <si>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</si>
  <si>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</si>
  <si>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</si>
  <si>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</si>
  <si>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</si>
  <si>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</si>
  <si>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</si>
  <si>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</si>
  <si>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</si>
  <si>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</si>
  <si>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</si>
  <si>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</si>
  <si>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</si>
  <si>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</si>
  <si>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</si>
  <si>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</si>
  <si>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</si>
  <si>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</si>
  <si>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</si>
  <si>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</si>
  <si>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</si>
  <si>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</si>
  <si>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</si>
  <si>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</si>
  <si>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</si>
  <si>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</si>
  <si>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</si>
  <si>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</si>
  <si>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</si>
  <si>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</si>
  <si>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</si>
  <si>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</si>
  <si>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</si>
  <si>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</si>
  <si>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</si>
  <si>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</si>
  <si>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</si>
  <si>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</si>
  <si>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</si>
  <si>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</si>
  <si>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</si>
  <si>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</si>
  <si>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</si>
  <si>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</si>
  <si>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</si>
  <si>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</si>
  <si>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</si>
  <si>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</si>
  <si>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</si>
  <si>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</si>
  <si>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</si>
  <si>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</si>
  <si>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</si>
  <si>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</si>
  <si>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</si>
  <si>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</si>
  <si>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</si>
  <si>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</si>
  <si>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</si>
  <si>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</si>
  <si>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</si>
  <si>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</si>
  <si>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</si>
  <si>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</si>
  <si>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</si>
  <si>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</si>
  <si>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</si>
  <si>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</si>
  <si>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</si>
  <si>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</si>
  <si>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</si>
  <si>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</si>
  <si>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</si>
  <si>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</si>
  <si>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</si>
  <si>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</si>
  <si>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</si>
  <si>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</si>
  <si>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</si>
  <si>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</si>
  <si>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</si>
  <si>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</si>
  <si>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</si>
  <si>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</si>
  <si>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</si>
  <si>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</si>
  <si>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</si>
  <si>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</si>
  <si>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</si>
  <si>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</si>
  <si>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</si>
  <si>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</si>
  <si>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</si>
  <si>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</si>
  <si>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</si>
  <si>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</si>
  <si>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</si>
  <si>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</si>
  <si>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</si>
  <si>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</si>
  <si>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</si>
  <si>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</si>
  <si>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</si>
  <si>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</si>
  <si>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</si>
  <si>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</si>
  <si>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</si>
  <si>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</si>
  <si>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</si>
  <si>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</si>
  <si>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</si>
  <si>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</si>
  <si>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</si>
  <si>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</si>
  <si>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</si>
  <si>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</si>
  <si>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</si>
  <si>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</si>
  <si>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</si>
  <si>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</si>
  <si>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</si>
  <si>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</si>
  <si>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</si>
  <si>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</si>
  <si>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</si>
  <si>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</si>
  <si>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</si>
  <si>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</si>
  <si>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</si>
  <si>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</si>
  <si>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</si>
  <si>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</si>
  <si>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</si>
  <si>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</si>
  <si>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</si>
  <si>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</si>
  <si>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</si>
  <si>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</si>
  <si>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</si>
  <si>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</si>
  <si>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</si>
  <si>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</si>
  <si>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</si>
  <si>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</si>
  <si>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</si>
  <si>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</si>
  <si>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</si>
  <si>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</si>
  <si>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</si>
  <si>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</si>
  <si>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</si>
  <si>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</si>
  <si>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</si>
  <si>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</si>
  <si>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</si>
  <si>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</si>
  <si>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</si>
  <si>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</si>
  <si>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</si>
  <si>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</si>
  <si>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</si>
  <si>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</si>
  <si>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</si>
  <si>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</si>
  <si>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</si>
  <si>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</si>
  <si>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</si>
  <si>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</si>
  <si>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</si>
  <si>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</si>
  <si>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</si>
  <si>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</si>
  <si>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</si>
  <si>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</si>
  <si>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</si>
  <si>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</si>
  <si>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</si>
  <si>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</si>
  <si>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</si>
  <si>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</si>
  <si>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</si>
  <si>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</si>
  <si>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</si>
  <si>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</si>
  <si>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</si>
  <si>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</si>
  <si>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</si>
  <si>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</si>
  <si>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</si>
  <si>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</si>
  <si>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</si>
  <si>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</si>
  <si>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</si>
  <si>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</si>
  <si>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</si>
  <si>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</si>
  <si>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</si>
  <si>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</si>
  <si>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</si>
  <si>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</si>
  <si>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</si>
  <si>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</si>
  <si>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</si>
  <si>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</si>
  <si>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</si>
  <si>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</si>
  <si>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</si>
  <si>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</si>
  <si>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</si>
  <si>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</si>
  <si>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</si>
  <si>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</si>
  <si>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</si>
  <si>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</si>
  <si>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</si>
  <si>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</si>
  <si>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</si>
  <si>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</si>
  <si>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</si>
  <si>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</si>
  <si>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</si>
  <si>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</si>
  <si>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</si>
  <si>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</si>
  <si>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</si>
  <si>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</si>
  <si>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</si>
  <si>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</si>
  <si>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</si>
  <si>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</si>
  <si>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</si>
  <si>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</si>
  <si>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</si>
  <si>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</si>
  <si>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</si>
  <si>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</si>
  <si>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</si>
  <si>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</si>
  <si>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</si>
  <si>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</si>
  <si>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</si>
  <si>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</si>
  <si>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</si>
  <si>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</si>
  <si>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</si>
  <si>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</si>
  <si>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</si>
  <si>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</si>
  <si>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</si>
  <si>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</si>
  <si>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</si>
  <si>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</si>
  <si>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</si>
  <si>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</si>
  <si>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</si>
  <si>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</si>
  <si>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</si>
  <si>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</si>
  <si>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</si>
  <si>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</si>
  <si>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</si>
  <si>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</si>
  <si>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</si>
  <si>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</si>
  <si>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</si>
  <si>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</si>
  <si>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</si>
  <si>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</si>
  <si>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</si>
  <si>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</si>
  <si>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</si>
  <si>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</si>
  <si>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</si>
  <si>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</si>
  <si>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</si>
  <si>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</si>
  <si>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</si>
  <si>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</si>
  <si>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</si>
  <si>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</si>
  <si>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</si>
  <si>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</si>
  <si>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</si>
  <si>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</si>
  <si>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</si>
  <si>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</si>
  <si>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</si>
  <si>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</si>
  <si>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</si>
  <si>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</si>
  <si>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</si>
  <si>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</si>
  <si>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</si>
  <si>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</si>
  <si>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</si>
  <si>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</si>
  <si>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</si>
  <si>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</si>
  <si>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</si>
  <si>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</si>
  <si>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</si>
  <si>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</si>
  <si>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</si>
  <si>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</si>
  <si>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</si>
  <si>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</si>
  <si>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</si>
  <si>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</si>
  <si>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</si>
  <si>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</si>
  <si>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</si>
  <si>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</si>
  <si>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</si>
  <si>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</si>
  <si>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</si>
  <si>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</si>
  <si>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</si>
  <si>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</si>
  <si>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</si>
  <si>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</si>
  <si>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</si>
  <si>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</si>
  <si>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</si>
  <si>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</si>
  <si>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</si>
  <si>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</si>
  <si>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</si>
  <si>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</si>
  <si>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</si>
  <si>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</si>
  <si>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</si>
  <si>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</si>
  <si>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</si>
  <si>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</si>
  <si>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</si>
  <si>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</si>
  <si>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</si>
  <si>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</si>
  <si>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</si>
  <si>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</si>
  <si>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</si>
  <si>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</si>
  <si>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</si>
  <si>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</si>
  <si>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</si>
  <si>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</si>
  <si>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</si>
  <si>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</si>
  <si>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</si>
  <si>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</si>
  <si>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</si>
  <si>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</si>
  <si>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</si>
  <si>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</si>
  <si>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</si>
  <si>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</si>
  <si>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</si>
  <si>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</si>
  <si>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</si>
  <si>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</si>
  <si>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</si>
  <si>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</si>
  <si>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</si>
  <si>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</si>
  <si>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</si>
  <si>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</si>
  <si>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</si>
  <si>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</si>
  <si>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</si>
  <si>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</si>
  <si>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</si>
  <si>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</si>
  <si>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</si>
  <si>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</si>
  <si>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</si>
  <si>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</si>
  <si>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</si>
  <si>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</si>
  <si>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</si>
  <si>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</si>
  <si>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</si>
  <si>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</si>
  <si>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</si>
  <si>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</si>
  <si>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</si>
  <si>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</si>
  <si>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</si>
  <si>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</si>
  <si>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</si>
  <si>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</si>
  <si>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</si>
  <si>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</si>
  <si>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</si>
  <si>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</si>
  <si>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</si>
  <si>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</si>
  <si>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</si>
  <si>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</si>
  <si>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</si>
  <si>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</si>
  <si>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</si>
  <si>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</si>
  <si>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</si>
  <si>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</si>
  <si>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</si>
  <si>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</si>
  <si>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</si>
  <si>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</si>
  <si>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</si>
  <si>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</si>
  <si>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</si>
  <si>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</si>
  <si>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</si>
  <si>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</si>
  <si>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</si>
  <si>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</si>
  <si>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</si>
  <si>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</si>
  <si>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</si>
  <si>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</si>
  <si>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</si>
  <si>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</si>
  <si>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</si>
  <si>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</si>
  <si>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</si>
  <si>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</si>
  <si>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</si>
  <si>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</si>
  <si>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</si>
  <si>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</si>
  <si>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</si>
  <si>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</si>
  <si>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</si>
  <si>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</si>
  <si>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</si>
  <si>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</si>
  <si>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</si>
  <si>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</si>
  <si>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</si>
  <si>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</si>
  <si>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</si>
  <si>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</si>
  <si>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</si>
  <si>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</si>
  <si>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</si>
  <si>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</si>
  <si>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</si>
  <si>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</si>
  <si>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</si>
  <si>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</si>
  <si>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</si>
  <si>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</si>
  <si>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</si>
  <si>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</si>
  <si>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</si>
  <si>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</si>
  <si>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</si>
  <si>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</si>
  <si>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</si>
  <si>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</si>
  <si>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</si>
  <si>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</si>
  <si>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</si>
  <si>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</si>
  <si>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</si>
  <si>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</si>
  <si>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</si>
  <si>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</si>
  <si>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</si>
  <si>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</si>
  <si>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</si>
  <si>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</si>
  <si>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</si>
  <si>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</si>
  <si>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</si>
  <si>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</si>
  <si>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</si>
  <si>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</si>
  <si>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</si>
  <si>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</si>
  <si>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</si>
  <si>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</si>
  <si>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</si>
  <si>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</si>
  <si>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</si>
  <si>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</si>
  <si>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</si>
  <si>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</si>
  <si>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</si>
  <si>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</si>
  <si>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</si>
  <si>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</si>
  <si>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</si>
  <si>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</si>
  <si>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</si>
  <si>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</si>
  <si>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</si>
  <si>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</si>
  <si>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</si>
  <si>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</si>
  <si>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</si>
  <si>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</si>
  <si>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</si>
  <si>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</si>
  <si>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</si>
  <si>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</si>
  <si>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</si>
  <si>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</si>
  <si>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</si>
  <si>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</si>
  <si>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</si>
  <si>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</si>
  <si>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</si>
  <si>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</si>
  <si>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</si>
  <si>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</si>
  <si>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</si>
  <si>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</si>
  <si>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</si>
  <si>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</si>
  <si>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</si>
  <si>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</si>
  <si>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</si>
  <si>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</si>
  <si>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</si>
  <si>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</si>
  <si>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</si>
  <si>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</si>
  <si>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</si>
  <si>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</si>
  <si>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</si>
  <si>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</si>
  <si>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</si>
  <si>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</si>
  <si>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</si>
  <si>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</si>
  <si>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</si>
  <si>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</si>
  <si>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</si>
  <si>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</si>
  <si>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</si>
  <si>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</si>
  <si>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</si>
  <si>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</si>
  <si>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</si>
  <si>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</si>
  <si>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</si>
  <si>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</si>
  <si>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</si>
  <si>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</si>
  <si>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</si>
  <si>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</si>
  <si>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</si>
  <si>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</si>
  <si>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</si>
  <si>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</si>
  <si>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</si>
  <si>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</si>
  <si>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</si>
  <si>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</si>
  <si>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</si>
  <si>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</si>
  <si>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</si>
  <si>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</si>
  <si>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</si>
  <si>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</si>
  <si>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</si>
  <si>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</si>
  <si>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</si>
  <si>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</si>
  <si>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</si>
  <si>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</si>
  <si>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</si>
  <si>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</si>
  <si>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</si>
  <si>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</si>
  <si>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</si>
  <si>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</si>
  <si>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</si>
  <si>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</si>
  <si>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</si>
  <si>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</si>
  <si>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</si>
  <si>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</si>
  <si>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</si>
  <si>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</si>
  <si>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</si>
  <si>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</si>
  <si>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</si>
  <si>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</si>
  <si>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</si>
  <si>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</si>
  <si>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</si>
  <si>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</si>
  <si>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</si>
  <si>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</si>
  <si>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</si>
  <si>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</si>
  <si>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</si>
  <si>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</si>
  <si>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</si>
  <si>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</si>
  <si>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</si>
  <si>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</si>
  <si>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</si>
  <si>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</si>
  <si>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</si>
  <si>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</si>
  <si>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</si>
  <si>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</si>
  <si>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</si>
  <si>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</si>
  <si>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</si>
  <si>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</si>
  <si>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</si>
  <si>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</si>
  <si>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</si>
  <si>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</si>
  <si>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</si>
  <si>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</si>
  <si>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</si>
  <si>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</si>
  <si>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</si>
  <si>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</si>
  <si>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</si>
  <si>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</si>
  <si>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</si>
  <si>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</si>
  <si>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</si>
  <si>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</si>
  <si>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</si>
  <si>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</si>
  <si>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</si>
  <si>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</si>
  <si>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</si>
  <si>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</si>
  <si>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</si>
  <si>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</si>
  <si>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</si>
  <si>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</si>
  <si>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</si>
  <si>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</si>
  <si>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</si>
  <si>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</si>
  <si>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</si>
  <si>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</si>
  <si>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</si>
  <si>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</si>
  <si>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</si>
  <si>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</si>
  <si>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</si>
  <si>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</si>
  <si>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</si>
  <si>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</si>
  <si>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</si>
  <si>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</si>
  <si>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</si>
  <si>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</si>
  <si>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</si>
  <si>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</si>
  <si>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</si>
  <si>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</si>
  <si>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</si>
  <si>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</si>
  <si>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</si>
  <si>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</si>
  <si>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</si>
  <si>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</si>
  <si>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</si>
  <si>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</si>
  <si>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</si>
  <si>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</si>
  <si>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</si>
  <si>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</si>
  <si>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</si>
  <si>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</si>
  <si>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</si>
  <si>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</si>
  <si>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</si>
  <si>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</si>
  <si>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</si>
  <si>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</si>
  <si>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</si>
  <si>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</si>
  <si>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</si>
  <si>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</si>
  <si>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</si>
  <si>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</si>
  <si>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</si>
  <si>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</si>
  <si>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</si>
  <si>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</si>
  <si>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</si>
  <si>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</si>
  <si>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</si>
  <si>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</si>
  <si>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</si>
  <si>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</si>
  <si>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</si>
  <si>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</si>
  <si>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</si>
  <si>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</si>
  <si>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</si>
  <si>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</si>
  <si>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</si>
  <si>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</si>
  <si>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</si>
  <si>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</si>
  <si>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</si>
  <si>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</si>
  <si>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</si>
  <si>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</si>
  <si>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</si>
  <si>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</si>
  <si>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</si>
  <si>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</si>
  <si>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</si>
  <si>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</si>
  <si>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</si>
  <si>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</si>
  <si>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</si>
  <si>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</si>
  <si>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</si>
  <si>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</si>
  <si>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</si>
  <si>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</si>
  <si>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</si>
  <si>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</si>
  <si>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</si>
  <si>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</si>
  <si>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</si>
  <si>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</si>
  <si>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</si>
  <si>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</si>
  <si>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</si>
  <si>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</si>
  <si>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</si>
  <si>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</si>
  <si>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</si>
  <si>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</si>
  <si>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</si>
  <si>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</si>
  <si>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</si>
  <si>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</si>
  <si>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</si>
  <si>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</si>
  <si>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</si>
  <si>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</si>
  <si>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</si>
  <si>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</si>
  <si>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</si>
  <si>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</si>
  <si>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</si>
  <si>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</si>
  <si>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</si>
  <si>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</si>
  <si>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</si>
  <si>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</si>
  <si>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</si>
  <si>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</si>
  <si>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</si>
  <si>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</si>
  <si>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</si>
  <si>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</si>
  <si>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</si>
  <si>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</si>
  <si>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</si>
  <si>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</si>
  <si>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</si>
  <si>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</si>
  <si>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</si>
  <si>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</si>
  <si>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</si>
  <si>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</si>
  <si>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</si>
  <si>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</si>
  <si>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</si>
  <si>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</si>
  <si>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</si>
  <si>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</si>
  <si>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</si>
  <si>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</si>
  <si>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</si>
  <si>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</si>
  <si>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</si>
  <si>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</si>
  <si>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</si>
  <si>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</si>
  <si>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</si>
  <si>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</si>
  <si>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</si>
  <si>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</si>
  <si>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</si>
  <si>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</si>
  <si>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</si>
  <si>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</si>
  <si>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</si>
  <si>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</si>
  <si>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</si>
  <si>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</si>
  <si>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</si>
  <si>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</si>
  <si>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</si>
  <si>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</si>
  <si>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</si>
  <si>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</si>
  <si>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</si>
  <si>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</si>
  <si>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</si>
  <si>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</si>
  <si>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</si>
  <si>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</si>
  <si>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</si>
  <si>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</si>
  <si>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</si>
  <si>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</si>
  <si>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</si>
  <si>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</si>
  <si>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</si>
  <si>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</si>
  <si>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</si>
  <si>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</si>
  <si>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</si>
  <si>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</si>
  <si>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</si>
  <si>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</si>
  <si>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</si>
  <si>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</si>
  <si>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</si>
  <si>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</si>
  <si>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</si>
  <si>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</si>
  <si>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</si>
  <si>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</si>
  <si>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</si>
  <si>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</si>
  <si>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</si>
  <si>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</si>
  <si>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</si>
  <si>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</si>
  <si>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</si>
  <si>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</si>
  <si>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</si>
  <si>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</si>
  <si>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</si>
  <si>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</si>
  <si>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</si>
  <si>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</si>
  <si>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</si>
  <si>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</si>
  <si>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</si>
  <si>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</si>
  <si>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</si>
  <si>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</si>
  <si>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</si>
  <si>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</si>
  <si>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</si>
  <si>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</si>
  <si>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</si>
  <si>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</si>
  <si>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</si>
  <si>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</si>
  <si>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</si>
  <si>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</si>
  <si>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</si>
  <si>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</si>
  <si>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</si>
  <si>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</si>
  <si>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</si>
  <si>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</si>
  <si>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</si>
  <si>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</si>
  <si>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</si>
  <si>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</si>
  <si>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</si>
  <si>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</si>
  <si>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</si>
  <si>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</si>
  <si>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</si>
  <si>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</si>
  <si>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</si>
  <si>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</si>
  <si>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</si>
  <si>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</si>
  <si>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</si>
  <si>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</si>
  <si>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</si>
  <si>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</si>
  <si>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</si>
  <si>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</si>
  <si>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</si>
  <si>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</si>
  <si>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</si>
  <si>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</si>
  <si>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</si>
  <si>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</si>
  <si>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</si>
  <si>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</si>
  <si>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</si>
  <si>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</si>
  <si>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</si>
  <si>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</si>
  <si>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</si>
  <si>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</si>
  <si>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</si>
  <si>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</si>
  <si>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</si>
  <si>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</si>
  <si>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</si>
  <si>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</si>
  <si>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</si>
  <si>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</si>
  <si>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</si>
  <si>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</si>
  <si>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</si>
  <si>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</si>
  <si>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</si>
  <si>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</si>
  <si>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</si>
  <si>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</si>
  <si>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</si>
  <si>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</si>
  <si>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</si>
  <si>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</si>
  <si>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</si>
  <si>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</si>
  <si>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</si>
  <si>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</si>
  <si>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</si>
  <si>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</si>
  <si>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</si>
  <si>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</si>
  <si>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</si>
  <si>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</si>
  <si>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</si>
  <si>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</si>
  <si>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</si>
  <si>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</si>
  <si>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</si>
  <si>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</si>
  <si>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</si>
  <si>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</si>
  <si>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</si>
  <si>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</si>
  <si>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</si>
  <si>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</si>
  <si>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</si>
  <si>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</si>
  <si>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</si>
  <si>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</si>
  <si>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</si>
  <si>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</si>
  <si>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</si>
  <si>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</si>
  <si>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</si>
  <si>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</si>
  <si>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</si>
  <si>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</si>
  <si>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</si>
  <si>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</si>
  <si>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</si>
  <si>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</si>
  <si>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</si>
  <si>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</si>
  <si>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</si>
  <si>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</si>
  <si>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</si>
  <si>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</si>
  <si>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</si>
  <si>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</si>
  <si>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</si>
  <si>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</si>
  <si>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</si>
  <si>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</si>
  <si>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</si>
  <si>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</si>
  <si>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</si>
  <si>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</si>
  <si>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</si>
  <si>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</si>
  <si>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</si>
  <si>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</si>
  <si>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</si>
  <si>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</si>
  <si>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</si>
  <si>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</si>
  <si>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</si>
  <si>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</si>
  <si>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</si>
  <si>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</si>
  <si>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</si>
  <si>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</si>
  <si>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</si>
  <si>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</si>
  <si>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</si>
  <si>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</si>
  <si>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</si>
  <si>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</si>
  <si>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</si>
  <si>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</si>
  <si>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</si>
  <si>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</si>
  <si>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</si>
  <si>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</si>
  <si>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</si>
  <si>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</si>
  <si>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</si>
  <si>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</si>
  <si>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</si>
  <si>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</si>
  <si>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</si>
  <si>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</si>
  <si>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</si>
  <si>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</si>
  <si>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</si>
  <si>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</si>
  <si>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</si>
  <si>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</si>
  <si>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</si>
  <si>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</si>
  <si>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</si>
  <si>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</si>
  <si>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</si>
  <si>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</si>
  <si>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</si>
  <si>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</si>
  <si>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</si>
  <si>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</si>
  <si>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</si>
  <si>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</si>
  <si>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</si>
  <si>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</si>
  <si>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</si>
  <si>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</si>
  <si>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</si>
  <si>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</si>
  <si>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</si>
  <si>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</si>
  <si>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</si>
  <si>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</si>
  <si>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</si>
  <si>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</si>
  <si>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</si>
  <si>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</si>
  <si>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</si>
  <si>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</si>
  <si>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</si>
  <si>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</si>
  <si>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</si>
  <si>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</si>
  <si>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</si>
  <si>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</si>
  <si>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</si>
  <si>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</si>
  <si>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</si>
  <si>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</si>
  <si>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</si>
  <si>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</si>
  <si>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</si>
  <si>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</si>
  <si>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</si>
  <si>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</si>
  <si>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</si>
  <si>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</si>
  <si>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</si>
  <si>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</si>
  <si>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</si>
  <si>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</si>
  <si>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</si>
  <si>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</si>
  <si>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</si>
  <si>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</si>
  <si>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</si>
  <si>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</si>
  <si>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</si>
  <si>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</si>
  <si>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</si>
  <si>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</si>
  <si>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</si>
  <si>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</si>
  <si>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</si>
  <si>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</si>
  <si>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</si>
  <si>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</si>
  <si>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</si>
  <si>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</si>
  <si>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</si>
  <si>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</si>
  <si>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</si>
  <si>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</si>
  <si>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</si>
  <si>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</si>
  <si>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</si>
  <si>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</si>
  <si>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</si>
  <si>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</si>
  <si>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</si>
  <si>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</si>
  <si>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</si>
  <si>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</si>
  <si>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</si>
  <si>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</si>
  <si>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</si>
  <si>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</si>
  <si>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</si>
  <si>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</si>
  <si>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</si>
  <si>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</si>
  <si>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</si>
  <si>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</si>
  <si>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</si>
  <si>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</si>
  <si>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</si>
  <si>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</si>
  <si>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</si>
  <si>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</si>
  <si>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</si>
  <si>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</si>
  <si>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</si>
  <si>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</si>
  <si>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</si>
  <si>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</si>
  <si>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</si>
  <si>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</si>
  <si>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</si>
  <si>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</si>
  <si>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</si>
  <si>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</si>
  <si>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</si>
  <si>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</si>
  <si>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</si>
  <si>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</si>
  <si>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</si>
  <si>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</si>
  <si>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</si>
  <si>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</si>
  <si>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</si>
  <si>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</si>
  <si>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</si>
  <si>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</si>
  <si>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</si>
  <si>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</si>
  <si>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</si>
  <si>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</si>
  <si>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</si>
  <si>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</si>
  <si>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</si>
  <si>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</si>
  <si>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</si>
  <si>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</si>
  <si>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</si>
  <si>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</si>
  <si>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</si>
  <si>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</si>
  <si>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</si>
  <si>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</si>
  <si>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</si>
  <si>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</si>
  <si>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</si>
  <si>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</si>
  <si>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</si>
  <si>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</si>
  <si>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</si>
  <si>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</si>
  <si>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</si>
  <si>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</si>
  <si>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</si>
  <si>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</si>
  <si>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</si>
  <si>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</si>
  <si>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</si>
  <si>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</si>
  <si>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</si>
  <si>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</si>
  <si>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</si>
  <si>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</si>
  <si>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</si>
  <si>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</si>
  <si>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</si>
  <si>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</si>
  <si>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</si>
  <si>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</si>
  <si>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</si>
  <si>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</si>
  <si>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</si>
  <si>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</si>
  <si>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</si>
  <si>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</si>
  <si>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</si>
  <si>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</si>
  <si>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</si>
  <si>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</si>
  <si>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</si>
  <si>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</si>
  <si>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</si>
  <si>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</si>
  <si>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</si>
  <si>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</si>
  <si>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</si>
  <si>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</si>
  <si>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</si>
  <si>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</si>
  <si>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</si>
  <si>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</si>
  <si>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</si>
  <si>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</si>
  <si>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</si>
  <si>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</si>
  <si>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</si>
  <si>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</si>
  <si>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</si>
  <si>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</si>
  <si>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</si>
  <si>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</si>
  <si>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</si>
  <si>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</si>
  <si>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</si>
  <si>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</si>
  <si>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</si>
  <si>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</si>
  <si>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</si>
  <si>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</si>
  <si>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</si>
  <si>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</si>
  <si>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</si>
  <si>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</si>
  <si>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</si>
  <si>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</si>
  <si>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</si>
  <si>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</si>
  <si>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</si>
  <si>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</si>
  <si>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</si>
  <si>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</si>
  <si>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</si>
  <si>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</si>
  <si>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</si>
  <si>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</si>
  <si>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</si>
  <si>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</si>
  <si>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</si>
  <si>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</si>
  <si>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</si>
  <si>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</si>
  <si>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</si>
  <si>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</si>
  <si>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</si>
  <si>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</si>
  <si>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</si>
  <si>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</si>
  <si>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</si>
  <si>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</si>
  <si>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</si>
  <si>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</si>
  <si>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</si>
  <si>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</si>
  <si>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</si>
  <si>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</si>
  <si>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</si>
  <si>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</si>
  <si>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</si>
  <si>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</si>
  <si>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</si>
  <si>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</si>
  <si>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</si>
  <si>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</si>
  <si>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</si>
  <si>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</si>
  <si>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</si>
  <si>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</si>
  <si>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</si>
  <si>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</si>
  <si>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</si>
  <si>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</si>
  <si>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</si>
  <si>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</si>
  <si>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</si>
  <si>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</si>
  <si>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</si>
  <si>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</si>
  <si>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</si>
  <si>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</si>
  <si>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</si>
  <si>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</si>
  <si>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</si>
  <si>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</si>
  <si>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</si>
  <si>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</si>
  <si>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</si>
  <si>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</si>
  <si>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</si>
  <si>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</si>
  <si>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</si>
  <si>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</si>
  <si>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</si>
  <si>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</si>
  <si>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</si>
  <si>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</si>
  <si>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</si>
  <si>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</si>
  <si>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</si>
  <si>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</si>
  <si>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</si>
  <si>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</si>
  <si>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</si>
  <si>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</si>
  <si>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</si>
  <si>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</si>
  <si>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</si>
  <si>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</si>
  <si>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</si>
  <si>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</si>
  <si>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</si>
  <si>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</si>
  <si>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</si>
  <si>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</si>
  <si>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</si>
  <si>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</si>
  <si>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</si>
  <si>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</si>
  <si>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</si>
  <si>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</si>
  <si>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</si>
  <si>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</si>
  <si>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</si>
  <si>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</si>
  <si>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</si>
  <si>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</si>
  <si>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</si>
  <si>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</si>
  <si>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</si>
  <si>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</si>
  <si>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</si>
  <si>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</si>
  <si>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</si>
  <si>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</si>
  <si>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</si>
  <si>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</si>
  <si>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</si>
  <si>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</si>
  <si>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</si>
  <si>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</si>
  <si>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</si>
  <si>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</si>
  <si>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</si>
  <si>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</si>
  <si>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</si>
  <si>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</si>
  <si>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</si>
  <si>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</si>
  <si>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</si>
  <si>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</si>
  <si>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</si>
  <si>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</si>
  <si>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</si>
  <si>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</si>
  <si>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</si>
  <si>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</si>
  <si>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</si>
  <si>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</si>
  <si>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</si>
  <si>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</si>
  <si>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</si>
  <si>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</si>
  <si>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</si>
  <si>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</si>
  <si>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</si>
  <si>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</si>
  <si>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</si>
  <si>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</si>
  <si>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</si>
  <si>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</si>
  <si>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</si>
  <si>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</si>
  <si>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</si>
  <si>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</si>
  <si>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</si>
  <si>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</si>
  <si>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</si>
  <si>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</si>
  <si>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</si>
  <si>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</si>
  <si>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</si>
  <si>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</si>
  <si>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</si>
  <si>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</si>
  <si>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</si>
  <si>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</si>
  <si>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</si>
  <si>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</si>
  <si>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</si>
  <si>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</si>
  <si>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</si>
  <si>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</si>
  <si>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</si>
  <si>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</si>
  <si>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</si>
  <si>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</si>
  <si>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</si>
  <si>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</si>
  <si>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</si>
  <si>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</si>
  <si>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</si>
  <si>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</si>
  <si>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</si>
  <si>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</si>
  <si>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</si>
  <si>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</si>
  <si>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</si>
  <si>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</si>
  <si>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</si>
  <si>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</si>
  <si>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</si>
  <si>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</si>
  <si>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</si>
  <si>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</si>
  <si>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</si>
  <si>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</si>
  <si>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</si>
  <si>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</si>
  <si>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</si>
  <si>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</si>
  <si>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</si>
  <si>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</si>
  <si>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</si>
  <si>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</si>
  <si>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</si>
  <si>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</si>
  <si>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</si>
  <si>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</si>
  <si>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</si>
  <si>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</si>
  <si>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</si>
  <si>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</si>
  <si>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</si>
  <si>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</si>
  <si>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</si>
  <si>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</si>
  <si>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</si>
  <si>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</si>
  <si>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</si>
  <si>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</si>
  <si>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</si>
  <si>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</si>
  <si>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</si>
  <si>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</si>
  <si>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</si>
  <si>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</si>
  <si>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</si>
  <si>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</si>
  <si>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</si>
  <si>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</si>
  <si>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</si>
  <si>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</si>
  <si>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</si>
  <si>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</si>
  <si>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</si>
  <si>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</si>
  <si>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</si>
  <si>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</si>
  <si>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</si>
  <si>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</si>
  <si>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</si>
  <si>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</si>
  <si>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</si>
  <si>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</si>
  <si>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</si>
  <si>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</si>
  <si>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</si>
  <si>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</si>
  <si>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</si>
  <si>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</si>
  <si>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</si>
  <si>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</si>
  <si>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</si>
  <si>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</si>
  <si>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</si>
  <si>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</si>
  <si>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</si>
  <si>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</si>
  <si>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</si>
  <si>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</si>
  <si>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</si>
  <si>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</si>
  <si>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</si>
  <si>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</si>
  <si>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</si>
  <si>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</si>
  <si>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</si>
  <si>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</si>
  <si>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</si>
  <si>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</si>
  <si>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</si>
  <si>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</si>
  <si>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</si>
  <si>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</si>
  <si>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</si>
  <si>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</si>
  <si>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</si>
  <si>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</si>
  <si>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</si>
  <si>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</si>
  <si>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</si>
  <si>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</si>
  <si>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</si>
  <si>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</si>
  <si>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</si>
  <si>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</si>
  <si>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</si>
  <si>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</si>
  <si>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</si>
  <si>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</si>
  <si>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</si>
  <si>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</si>
  <si>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</si>
  <si>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</si>
  <si>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</si>
  <si>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</si>
  <si>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</si>
  <si>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</si>
  <si>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</si>
  <si>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</si>
  <si>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</si>
  <si>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</si>
  <si>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</si>
  <si>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</si>
  <si>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</si>
  <si>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</si>
  <si>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</si>
  <si>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</si>
  <si>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</si>
  <si>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</si>
  <si>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</si>
  <si>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</si>
  <si>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</si>
  <si>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</si>
  <si>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</si>
  <si>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</si>
  <si>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</si>
  <si>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</si>
  <si>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</si>
  <si>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</si>
  <si>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</si>
  <si>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</si>
  <si>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</si>
  <si>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</si>
  <si>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</si>
  <si>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</si>
  <si>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</si>
  <si>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</si>
  <si>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</si>
  <si>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</si>
  <si>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</si>
  <si>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</si>
  <si>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</si>
  <si>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</si>
  <si>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</si>
  <si>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</si>
  <si>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</si>
  <si>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</si>
  <si>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</si>
  <si>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</si>
  <si>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</si>
  <si>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</si>
  <si>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</si>
  <si>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</si>
  <si>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</si>
  <si>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</si>
  <si>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</si>
  <si>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</si>
  <si>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</si>
  <si>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</si>
  <si>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</si>
  <si>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</si>
  <si>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</si>
  <si>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</si>
  <si>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</si>
  <si>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</si>
  <si>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</si>
  <si>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</si>
  <si>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</si>
  <si>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</si>
  <si>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</si>
  <si>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</si>
  <si>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</si>
  <si>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</si>
  <si>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</si>
  <si>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</si>
  <si>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</si>
  <si>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</si>
  <si>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</si>
  <si>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</si>
  <si>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</si>
  <si>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</si>
  <si>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</si>
  <si>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</si>
  <si>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</si>
  <si>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</si>
  <si>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</si>
  <si>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</si>
  <si>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</si>
  <si>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</si>
  <si>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</si>
  <si>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</si>
  <si>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</si>
  <si>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</si>
  <si>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</si>
  <si>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</si>
  <si>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</si>
  <si>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</si>
  <si>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</si>
  <si>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</si>
  <si>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</si>
  <si>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</si>
  <si>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</si>
  <si>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</si>
  <si>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</si>
  <si>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</si>
  <si>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</si>
  <si>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</si>
  <si>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</si>
  <si>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</si>
  <si>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</si>
  <si>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</si>
  <si>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</si>
  <si>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</si>
  <si>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</si>
  <si>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</si>
  <si>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</si>
  <si>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</si>
  <si>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</si>
  <si>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</si>
  <si>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</si>
  <si>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</si>
  <si>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</si>
  <si>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</si>
  <si>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</si>
  <si>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</si>
  <si>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</si>
  <si>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</si>
  <si>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</si>
  <si>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</si>
  <si>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</si>
  <si>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</si>
  <si>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</si>
  <si>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</si>
  <si>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</si>
  <si>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</si>
  <si>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</si>
  <si>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</si>
  <si>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</si>
  <si>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</si>
  <si>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</si>
  <si>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</si>
  <si>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</si>
  <si>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</si>
  <si>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</si>
  <si>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</si>
  <si>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</si>
  <si>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</si>
  <si>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</si>
  <si>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</si>
  <si>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</si>
  <si>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</si>
  <si>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</si>
  <si>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</si>
  <si>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</si>
  <si>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</si>
  <si>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</si>
  <si>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</si>
  <si>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</si>
  <si>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</si>
  <si>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</si>
  <si>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</si>
  <si>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</si>
  <si>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</si>
  <si>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</si>
  <si>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</si>
  <si>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</si>
  <si>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</si>
  <si>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</si>
  <si>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</si>
  <si>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</si>
  <si>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</si>
  <si>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</si>
  <si>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</si>
  <si>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</si>
  <si>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</si>
  <si>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</si>
  <si>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</si>
  <si>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</si>
  <si>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</si>
  <si>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</si>
  <si>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</si>
  <si>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</si>
  <si>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</si>
  <si>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</si>
  <si>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</si>
  <si>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</si>
  <si>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</si>
  <si>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</si>
  <si>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</si>
  <si>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</si>
  <si>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</si>
  <si>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</si>
  <si>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</si>
  <si>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</si>
  <si>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</si>
  <si>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</si>
  <si>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</si>
  <si>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</si>
  <si>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</si>
  <si>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</si>
  <si>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</si>
  <si>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</si>
  <si>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</si>
  <si>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</si>
  <si>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</si>
  <si>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</si>
  <si>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</si>
  <si>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</si>
  <si>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</si>
  <si>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</si>
  <si>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</si>
  <si>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</si>
  <si>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</si>
  <si>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</si>
  <si>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</si>
  <si>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</si>
  <si>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</si>
  <si>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</si>
  <si>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</si>
  <si>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</si>
  <si>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</si>
  <si>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</si>
  <si>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</si>
  <si>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</si>
  <si>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</si>
  <si>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</si>
  <si>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</si>
  <si>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</si>
  <si>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</si>
  <si>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</si>
  <si>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</si>
  <si>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</si>
  <si>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</si>
  <si>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</si>
  <si>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</si>
  <si>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</si>
  <si>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</si>
  <si>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</si>
  <si>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</si>
  <si>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</si>
  <si>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</si>
  <si>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</si>
  <si>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</si>
  <si>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</si>
  <si>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</si>
  <si>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</si>
  <si>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</si>
  <si>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</si>
  <si>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</si>
  <si>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</si>
  <si>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</si>
  <si>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</si>
  <si>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</si>
  <si>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</si>
  <si>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</si>
  <si>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</si>
  <si>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</si>
  <si>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</si>
  <si>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</si>
  <si>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</si>
  <si>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</si>
  <si>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</si>
  <si>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</si>
  <si>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</si>
  <si>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</si>
  <si>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</si>
  <si>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</si>
  <si>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</si>
  <si>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</si>
  <si>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</si>
  <si>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</si>
  <si>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</si>
  <si>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</si>
  <si>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</si>
  <si>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</si>
  <si>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</si>
  <si>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</si>
  <si>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</si>
  <si>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</si>
  <si>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</si>
  <si>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</si>
  <si>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</si>
  <si>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</si>
  <si>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</si>
  <si>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</si>
  <si>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</si>
  <si>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</si>
  <si>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</si>
  <si>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</si>
  <si>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</si>
  <si>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</si>
  <si>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</si>
  <si>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</si>
  <si>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</si>
  <si>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</si>
  <si>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</si>
  <si>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</si>
  <si>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</si>
  <si>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</si>
  <si>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</si>
  <si>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</si>
  <si>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</si>
  <si>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</si>
  <si>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</si>
  <si>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</si>
  <si>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</si>
  <si>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</si>
  <si>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</si>
  <si>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</si>
  <si>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</si>
  <si>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</si>
  <si>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</si>
  <si>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</si>
  <si>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</si>
  <si>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</si>
  <si>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</si>
  <si>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</si>
  <si>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</si>
  <si>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</si>
  <si>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</si>
  <si>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</si>
  <si>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</si>
  <si>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</si>
  <si>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</si>
  <si>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</si>
  <si>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</si>
  <si>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</si>
  <si>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</si>
  <si>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</si>
  <si>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</si>
  <si>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</si>
  <si>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</si>
  <si>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</si>
  <si>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</si>
  <si>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</si>
  <si>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</si>
  <si>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</si>
  <si>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</si>
  <si>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</si>
  <si>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</si>
  <si>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</si>
  <si>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</si>
  <si>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</si>
  <si>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</si>
  <si>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</si>
  <si>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</si>
  <si>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</si>
  <si>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</si>
  <si>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</si>
  <si>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</si>
  <si>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</si>
  <si>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</si>
  <si>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</si>
  <si>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</si>
  <si>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</si>
  <si>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</si>
  <si>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</si>
  <si>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</si>
  <si>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</si>
  <si>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</si>
  <si>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</si>
  <si>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</si>
  <si>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</si>
  <si>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</si>
  <si>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</si>
  <si>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</si>
  <si>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</si>
  <si>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</si>
  <si>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</si>
  <si>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</si>
  <si>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</si>
  <si>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</si>
  <si>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</si>
  <si>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</si>
  <si>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</si>
  <si>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</si>
  <si>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</si>
  <si>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</si>
  <si>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</si>
  <si>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</si>
  <si>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</si>
  <si>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</si>
  <si>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</si>
  <si>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</si>
  <si>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</si>
  <si>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</si>
  <si>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</si>
  <si>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</si>
  <si>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</si>
  <si>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</si>
  <si>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</si>
  <si>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</si>
  <si>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</si>
  <si>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</si>
  <si>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</si>
  <si>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</si>
  <si>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</si>
  <si>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</si>
  <si>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</si>
  <si>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</si>
  <si>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</si>
  <si>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</si>
  <si>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</si>
  <si>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</si>
  <si>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</si>
  <si>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</si>
  <si>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</si>
  <si>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</si>
  <si>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</si>
  <si>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</si>
  <si>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</si>
  <si>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</si>
  <si>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</si>
  <si>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</si>
  <si>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</si>
  <si>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</si>
  <si>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</si>
  <si>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</si>
  <si>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</si>
  <si>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</si>
  <si>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</si>
  <si>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</si>
  <si>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</si>
  <si>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</si>
  <si>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</si>
  <si>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</si>
  <si>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</si>
  <si>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</si>
  <si>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</si>
  <si>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</si>
  <si>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</si>
  <si>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</si>
  <si>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</si>
  <si>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</si>
  <si>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</si>
  <si>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</si>
  <si>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</si>
  <si>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</si>
  <si>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</si>
  <si>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</si>
  <si>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</si>
  <si>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</si>
  <si>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</si>
  <si>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</si>
  <si>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</si>
  <si>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</si>
  <si>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</si>
  <si>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</si>
  <si>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</si>
  <si>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</si>
  <si>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</si>
  <si>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</si>
  <si>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</si>
  <si>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</si>
  <si>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</si>
  <si>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</si>
  <si>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</si>
  <si>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</si>
  <si>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</si>
  <si>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</si>
  <si>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</si>
  <si>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</si>
  <si>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</si>
  <si>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</si>
  <si>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</si>
  <si>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</si>
  <si>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</si>
  <si>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</si>
  <si>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</si>
  <si>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</si>
  <si>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</si>
  <si>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</si>
  <si>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</si>
  <si>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</si>
  <si>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</si>
  <si>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</si>
  <si>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</si>
  <si>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</si>
  <si>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</si>
  <si>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</si>
  <si>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</si>
  <si>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</si>
  <si>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</si>
  <si>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</si>
  <si>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</si>
  <si>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</si>
  <si>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</si>
  <si>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</si>
  <si>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</si>
  <si>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</si>
  <si>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</si>
  <si>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</si>
  <si>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</si>
  <si>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</si>
  <si>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</si>
  <si>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</si>
  <si>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</si>
  <si>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</si>
  <si>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</si>
  <si>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</si>
  <si>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</si>
  <si>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</si>
  <si>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</si>
  <si>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</si>
  <si>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</si>
  <si>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</si>
  <si>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</si>
  <si>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</si>
  <si>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</si>
  <si>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</si>
  <si>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</si>
  <si>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</si>
  <si>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</si>
  <si>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</si>
  <si>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</si>
  <si>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</si>
  <si>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</si>
  <si>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</si>
  <si>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</si>
  <si>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</si>
  <si>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</si>
  <si>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</si>
  <si>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</si>
  <si>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</si>
  <si>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</si>
  <si>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</si>
  <si>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</si>
  <si>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</si>
  <si>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</si>
  <si>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</si>
  <si>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</si>
  <si>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</si>
  <si>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</si>
  <si>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</si>
  <si>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</si>
  <si>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</si>
  <si>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</si>
  <si>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</si>
  <si>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</si>
  <si>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</si>
  <si>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</si>
  <si>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</si>
  <si>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</si>
  <si>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</si>
  <si>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</si>
  <si>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</si>
  <si>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</si>
  <si>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</si>
  <si>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</si>
  <si>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</si>
  <si>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</si>
  <si>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</si>
  <si>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</si>
  <si>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</si>
  <si>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</si>
  <si>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</si>
  <si>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</si>
  <si>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</si>
  <si>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</si>
  <si>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</si>
  <si>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</si>
  <si>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</si>
  <si>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</si>
  <si>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</si>
  <si>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</si>
  <si>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</si>
  <si>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</si>
  <si>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</si>
  <si>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</si>
  <si>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</si>
  <si>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</si>
  <si>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</si>
  <si>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</si>
  <si>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</si>
  <si>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</si>
  <si>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</si>
  <si>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</si>
  <si>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</si>
  <si>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</si>
  <si>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</si>
  <si>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</si>
  <si>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</si>
  <si>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</si>
  <si>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</si>
  <si>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</si>
  <si>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</si>
  <si>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</si>
  <si>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</si>
  <si>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</si>
  <si>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</si>
  <si>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</si>
  <si>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</si>
  <si>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</si>
  <si>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</si>
  <si>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</si>
  <si>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</si>
  <si>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</si>
  <si>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</si>
  <si>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</si>
  <si>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</si>
  <si>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</si>
  <si>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</si>
  <si>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</si>
  <si>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</si>
  <si>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</si>
  <si>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</si>
  <si>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</si>
  <si>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</si>
  <si>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</si>
  <si>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</si>
  <si>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</si>
  <si>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</si>
  <si>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</si>
  <si>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</si>
  <si>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</si>
  <si>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</si>
  <si>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</si>
  <si>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</si>
  <si>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</si>
  <si>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</si>
  <si>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</si>
  <si>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</si>
  <si>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</si>
  <si>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</si>
  <si>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</si>
  <si>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</si>
  <si>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</si>
  <si>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</si>
  <si>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</si>
  <si>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</si>
  <si>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</si>
  <si>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</si>
  <si>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</si>
  <si>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</si>
  <si>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</si>
  <si>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</si>
  <si>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</si>
  <si>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</si>
  <si>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</si>
  <si>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</si>
  <si>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</si>
  <si>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</si>
  <si>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</si>
  <si>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</si>
  <si>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</si>
  <si>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</si>
  <si>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</si>
  <si>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</si>
  <si>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</si>
  <si>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</si>
  <si>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</si>
  <si>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</si>
  <si>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</si>
  <si>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</si>
  <si>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</si>
  <si>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</si>
  <si>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</si>
  <si>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</si>
  <si>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</si>
  <si>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</si>
  <si>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</si>
  <si>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</si>
  <si>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</si>
  <si>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</si>
  <si>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</si>
  <si>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</si>
  <si>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</si>
  <si>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</si>
  <si>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</si>
  <si>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</si>
  <si>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</si>
  <si>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</si>
  <si>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</si>
  <si>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</si>
  <si>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</si>
  <si>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</si>
  <si>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</si>
  <si>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</si>
  <si>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</si>
  <si>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</si>
  <si>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</si>
  <si>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</si>
  <si>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</si>
  <si>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</si>
  <si>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</si>
  <si>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</si>
  <si>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</si>
  <si>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</si>
  <si>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</si>
  <si>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</si>
  <si>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</si>
  <si>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</si>
  <si>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</si>
  <si>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</si>
  <si>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</si>
  <si>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</si>
  <si>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</si>
  <si>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</si>
  <si>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</si>
  <si>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</si>
  <si>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</si>
  <si>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</si>
  <si>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</si>
  <si>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</si>
  <si>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</si>
  <si>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</si>
  <si>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</si>
  <si>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</si>
  <si>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</si>
  <si>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</si>
  <si>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</si>
  <si>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</si>
  <si>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</si>
  <si>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</si>
  <si>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</si>
  <si>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</si>
  <si>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</si>
  <si>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</si>
  <si>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</si>
  <si>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</si>
  <si>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</si>
  <si>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</si>
  <si>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</si>
  <si>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</si>
  <si>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</si>
  <si>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</si>
  <si>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</si>
  <si>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</si>
  <si>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</si>
  <si>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</si>
  <si>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</si>
  <si>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</si>
  <si>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</si>
  <si>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</si>
  <si>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</si>
  <si>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</si>
  <si>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</si>
  <si>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</si>
  <si>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</si>
  <si>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</si>
  <si>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</si>
  <si>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</si>
  <si>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</si>
  <si>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</si>
  <si>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</si>
  <si>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</si>
  <si>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</si>
  <si>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</si>
  <si>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</si>
  <si>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</si>
  <si>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</si>
  <si>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</si>
  <si>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</si>
  <si>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</si>
  <si>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</si>
  <si>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</si>
  <si>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</si>
  <si>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</si>
  <si>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</si>
  <si>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</si>
  <si>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</si>
  <si>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</si>
  <si>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</si>
  <si>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</si>
  <si>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</si>
  <si>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</si>
  <si>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</si>
  <si>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</si>
  <si>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</si>
  <si>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</si>
  <si>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</si>
  <si>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</si>
  <si>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</si>
  <si>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</si>
  <si>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</si>
  <si>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</si>
  <si>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</si>
  <si>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</si>
  <si>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</si>
  <si>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</si>
  <si>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</si>
  <si>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</si>
  <si>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</si>
  <si>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</si>
  <si>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</si>
  <si>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</si>
  <si>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</si>
  <si>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</si>
  <si>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</si>
  <si>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</si>
  <si>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</si>
  <si>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</si>
  <si>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</si>
  <si>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</si>
  <si>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</si>
  <si>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</si>
  <si>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</si>
  <si>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</si>
  <si>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</si>
  <si>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</si>
  <si>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</si>
  <si>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</si>
  <si>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</si>
  <si>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</si>
  <si>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</si>
  <si>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</si>
  <si>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</si>
  <si>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</si>
  <si>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</si>
  <si>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</si>
  <si>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</si>
  <si>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</si>
  <si>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</si>
  <si>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</si>
  <si>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</si>
  <si>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</si>
  <si>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</si>
  <si>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</si>
  <si>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</si>
  <si>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</si>
  <si>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</si>
  <si>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</si>
  <si>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</si>
  <si>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</si>
  <si>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</si>
  <si>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</si>
  <si>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</si>
  <si>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</si>
  <si>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</si>
  <si>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</si>
  <si>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</si>
  <si>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</si>
  <si>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</si>
  <si>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</si>
  <si>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</si>
  <si>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</si>
  <si>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</si>
  <si>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</si>
  <si>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</si>
  <si>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</si>
  <si>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</si>
  <si>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</si>
  <si>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</si>
  <si>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</si>
  <si>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</si>
  <si>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</si>
  <si>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</si>
  <si>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</si>
  <si>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</si>
  <si>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</si>
  <si>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</si>
  <si>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</si>
  <si>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</si>
  <si>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</si>
  <si>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</si>
  <si>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</si>
  <si>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</si>
  <si>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</si>
  <si>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</si>
  <si>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</si>
  <si>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</si>
  <si>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</si>
  <si>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</si>
  <si>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</si>
  <si>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</si>
  <si>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</si>
  <si>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</si>
  <si>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</si>
  <si>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</si>
  <si>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</si>
  <si>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</si>
  <si>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</si>
  <si>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</si>
  <si>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</si>
  <si>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</si>
  <si>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</si>
  <si>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</si>
  <si>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</si>
  <si>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</si>
  <si>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</si>
  <si>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</si>
  <si>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</si>
  <si>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</si>
  <si>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</si>
  <si>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</si>
  <si>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</si>
  <si>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</si>
  <si>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</si>
  <si>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</si>
  <si>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</si>
  <si>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</si>
  <si>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</si>
  <si>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</si>
  <si>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</si>
  <si>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</si>
  <si>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</si>
  <si>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</si>
  <si>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</si>
  <si>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</si>
  <si>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</si>
  <si>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</si>
  <si>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</si>
  <si>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</si>
  <si>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</si>
  <si>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</si>
  <si>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</si>
  <si>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</si>
  <si>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</si>
  <si>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</si>
  <si>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</si>
  <si>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</si>
  <si>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</si>
  <si>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</si>
  <si>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</si>
  <si>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</si>
  <si>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</si>
  <si>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</si>
  <si>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</si>
  <si>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</si>
  <si>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</si>
  <si>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</si>
  <si>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</si>
  <si>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</si>
  <si>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</si>
  <si>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</si>
  <si>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</si>
  <si>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</si>
  <si>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</si>
  <si>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</si>
  <si>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</si>
  <si>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</si>
  <si>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</si>
  <si>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</si>
  <si>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</si>
  <si>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</si>
  <si>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</si>
  <si>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</si>
  <si>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</si>
  <si>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</si>
  <si>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</si>
  <si>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</si>
  <si>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</si>
  <si>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</si>
  <si>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</si>
  <si>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</si>
  <si>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</si>
  <si>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</si>
  <si>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</si>
  <si>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</si>
  <si>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</si>
  <si>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</si>
  <si>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</si>
  <si>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</si>
  <si>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</si>
  <si>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</si>
  <si>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</si>
  <si>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</si>
  <si>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</si>
  <si>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</si>
  <si>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</si>
  <si>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</si>
  <si>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</si>
  <si>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</si>
  <si>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</si>
  <si>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</si>
  <si>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</si>
  <si>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</si>
  <si>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</si>
  <si>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</si>
  <si>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</si>
  <si>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</si>
  <si>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</si>
  <si>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</si>
  <si>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</si>
  <si>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</si>
  <si>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</si>
  <si>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</si>
  <si>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</si>
  <si>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</si>
  <si>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</si>
  <si>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</si>
  <si>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</si>
  <si>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</si>
  <si>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</si>
  <si>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</si>
  <si>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</si>
  <si>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</si>
  <si>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</si>
  <si>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</si>
  <si>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</si>
  <si>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</si>
  <si>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</si>
  <si>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</si>
  <si>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</si>
  <si>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</si>
  <si>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</si>
  <si>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</si>
  <si>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</si>
  <si>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</si>
  <si>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</si>
  <si>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</si>
  <si>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</si>
  <si>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</si>
  <si>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</si>
  <si>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</si>
  <si>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</si>
  <si>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</si>
  <si>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</si>
  <si>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</si>
  <si>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</si>
  <si>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</si>
  <si>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</si>
  <si>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</si>
  <si>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</si>
  <si>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</si>
  <si>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</si>
  <si>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</si>
  <si>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</si>
  <si>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</si>
  <si>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</si>
  <si>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</si>
  <si>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</si>
  <si>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</si>
  <si>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</si>
  <si>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</si>
  <si>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</si>
  <si>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</si>
  <si>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</si>
  <si>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</si>
  <si>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</si>
  <si>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</si>
  <si>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</si>
  <si>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</si>
  <si>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</si>
  <si>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</si>
  <si>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</si>
  <si>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</si>
  <si>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</si>
  <si>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</si>
  <si>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</si>
  <si>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</si>
  <si>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</si>
  <si>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</si>
  <si>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</si>
  <si>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</si>
  <si>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</si>
  <si>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</si>
  <si>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</si>
  <si>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</si>
  <si>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</si>
  <si>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</si>
  <si>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</si>
  <si>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</si>
  <si>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</si>
  <si>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</si>
  <si>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</si>
  <si>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</si>
  <si>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</si>
  <si>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</si>
  <si>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</si>
  <si>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</si>
  <si>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</si>
  <si>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</si>
  <si>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</si>
  <si>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</si>
  <si>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</si>
  <si>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</si>
  <si>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</si>
  <si>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</si>
  <si>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</si>
  <si>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</si>
  <si>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</si>
  <si>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</si>
  <si>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</si>
  <si>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</si>
  <si>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</si>
  <si>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</si>
  <si>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</si>
  <si>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</si>
  <si>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</si>
  <si>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</si>
  <si>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</si>
  <si>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</si>
  <si>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</si>
  <si>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</si>
  <si>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</si>
  <si>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</si>
  <si>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</si>
  <si>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</si>
  <si>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</si>
  <si>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</si>
  <si>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</si>
  <si>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</si>
  <si>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</si>
  <si>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</si>
  <si>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</si>
  <si>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</si>
  <si>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</si>
  <si>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</si>
  <si>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</si>
  <si>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</si>
  <si>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</si>
  <si>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</si>
  <si>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</si>
  <si>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</si>
  <si>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</si>
  <si>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</si>
  <si>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</si>
  <si>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</si>
  <si>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</si>
  <si>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</si>
  <si>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</si>
  <si>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</si>
  <si>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</si>
  <si>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</si>
  <si>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</si>
  <si>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</si>
  <si>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</si>
  <si>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</si>
  <si>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</si>
  <si>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</si>
  <si>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</si>
  <si>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</si>
  <si>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</si>
  <si>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</si>
  <si>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</si>
  <si>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</si>
  <si>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</si>
  <si>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</si>
  <si>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</si>
  <si>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</si>
  <si>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</si>
  <si>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</si>
  <si>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</si>
  <si>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</si>
  <si>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</si>
  <si>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</si>
  <si>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</si>
  <si>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</si>
  <si>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</si>
  <si>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</si>
  <si>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</si>
  <si>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</si>
  <si>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</si>
  <si>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</si>
  <si>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</si>
  <si>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</si>
  <si>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</si>
  <si>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</si>
  <si>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</si>
  <si>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</si>
  <si>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</si>
  <si>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</si>
  <si>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</si>
  <si>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</si>
  <si>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</si>
  <si>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</si>
  <si>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</si>
  <si>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</si>
  <si>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</si>
  <si>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</si>
  <si>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</si>
  <si>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</si>
  <si>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</si>
  <si>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</si>
  <si>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</si>
  <si>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</si>
  <si>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</si>
  <si>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</si>
  <si>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</si>
  <si>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</si>
  <si>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</si>
  <si>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</si>
  <si>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</si>
  <si>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</si>
  <si>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</si>
  <si>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</si>
  <si>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</si>
  <si>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</si>
  <si>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</si>
  <si>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</si>
  <si>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</si>
  <si>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</si>
  <si>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</si>
  <si>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</si>
  <si>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</si>
  <si>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</si>
  <si>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</si>
  <si>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</si>
  <si>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</si>
  <si>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</si>
  <si>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</si>
  <si>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</si>
  <si>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</si>
  <si>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</si>
  <si>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</si>
  <si>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</si>
  <si>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</si>
  <si>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</si>
  <si>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</si>
  <si>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</si>
  <si>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</si>
  <si>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</si>
  <si>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</si>
  <si>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</si>
  <si>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</si>
  <si>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</si>
  <si>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</si>
  <si>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</si>
  <si>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</si>
  <si>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</si>
  <si>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</si>
  <si>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</si>
  <si>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</si>
  <si>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</si>
  <si>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</si>
  <si>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</si>
  <si>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</si>
  <si>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</si>
  <si>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</si>
  <si>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</si>
  <si>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</si>
  <si>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</si>
  <si>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</si>
  <si>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</si>
  <si>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</si>
  <si>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</si>
  <si>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</si>
  <si>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</si>
  <si>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</si>
  <si>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</si>
  <si>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</si>
  <si>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</si>
  <si>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</si>
  <si>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</si>
  <si>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</si>
  <si>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</si>
  <si>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</si>
  <si>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</si>
  <si>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</si>
  <si>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</si>
  <si>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</si>
  <si>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</si>
  <si>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</si>
  <si>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</si>
  <si>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</si>
  <si>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</si>
  <si>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</si>
  <si>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</si>
  <si>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</si>
  <si>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</si>
  <si>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</si>
  <si>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</si>
  <si>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</si>
  <si>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</si>
  <si>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</si>
  <si>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</si>
  <si>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</si>
  <si>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</si>
  <si>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</si>
  <si>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</si>
  <si>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</si>
  <si>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</si>
  <si>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</si>
  <si>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</si>
  <si>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</si>
  <si>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</si>
  <si>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</si>
  <si>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</si>
  <si>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</si>
  <si>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</si>
  <si>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</si>
  <si>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</si>
  <si>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</si>
  <si>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</si>
  <si>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</si>
  <si>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</si>
  <si>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</si>
  <si>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</si>
  <si>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</si>
  <si>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</si>
  <si>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</si>
  <si>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</si>
  <si>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</si>
  <si>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</si>
  <si>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</si>
  <si>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</si>
  <si>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</si>
  <si>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</si>
  <si>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</si>
  <si>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</si>
  <si>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</si>
  <si>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</si>
  <si>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</si>
  <si>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</si>
  <si>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</si>
  <si>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</si>
  <si>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</si>
  <si>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</si>
  <si>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</si>
  <si>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</si>
  <si>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</si>
  <si>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</si>
  <si>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</si>
  <si>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</si>
  <si>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</si>
  <si>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</si>
  <si>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</si>
  <si>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</si>
  <si>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</si>
  <si>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</si>
  <si>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</si>
  <si>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</si>
  <si>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</si>
  <si>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</si>
  <si>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</si>
  <si>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</si>
  <si>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</si>
  <si>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</si>
  <si>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</si>
  <si>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</si>
  <si>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</si>
  <si>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</si>
  <si>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</si>
  <si>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</si>
  <si>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</si>
  <si>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</si>
  <si>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</si>
  <si>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</si>
  <si>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</si>
  <si>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</si>
  <si>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</si>
  <si>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</si>
  <si>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</si>
  <si>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</si>
  <si>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</si>
  <si>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</si>
  <si>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</si>
  <si>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</si>
  <si>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</si>
  <si>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</si>
  <si>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</si>
  <si>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</si>
  <si>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</si>
  <si>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</si>
  <si>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</si>
  <si>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</si>
  <si>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</si>
  <si>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</si>
  <si>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</si>
  <si>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</si>
  <si>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</si>
  <si>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</si>
  <si>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</si>
  <si>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</si>
  <si>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</si>
  <si>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</si>
  <si>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</si>
  <si>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</si>
  <si>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</si>
  <si>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</si>
  <si>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</si>
  <si>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</si>
  <si>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</si>
  <si>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</si>
  <si>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</si>
  <si>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</si>
  <si>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</si>
  <si>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</si>
  <si>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</si>
  <si>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</si>
  <si>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</si>
  <si>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</si>
  <si>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</si>
  <si>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</si>
  <si>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</si>
  <si>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</si>
  <si>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</si>
  <si>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</si>
  <si>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</si>
  <si>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</si>
  <si>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</si>
  <si>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</si>
  <si>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</si>
  <si>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</si>
  <si>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</si>
  <si>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</si>
  <si>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</si>
  <si>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</si>
  <si>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</si>
  <si>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</si>
  <si>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</si>
  <si>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</si>
  <si>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</si>
  <si>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</si>
  <si>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</si>
  <si>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</si>
  <si>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</si>
  <si>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</si>
  <si>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</si>
  <si>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</si>
  <si>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</si>
  <si>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</si>
  <si>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</si>
  <si>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</si>
  <si>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</si>
  <si>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</si>
  <si>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</si>
  <si>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</si>
  <si>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</si>
  <si>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</si>
  <si>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</si>
  <si>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</si>
  <si>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</si>
  <si>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</si>
  <si>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</si>
  <si>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</si>
  <si>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</si>
  <si>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</si>
  <si>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</si>
  <si>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</si>
  <si>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</si>
  <si>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</si>
  <si>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</si>
  <si>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</si>
  <si>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</si>
  <si>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</si>
  <si>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</si>
  <si>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</si>
  <si>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</si>
  <si>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</si>
  <si>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</si>
  <si>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</si>
  <si>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</si>
  <si>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</si>
  <si>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</si>
  <si>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</si>
  <si>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</si>
  <si>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</si>
  <si>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</si>
  <si>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</si>
  <si>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</si>
  <si>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</si>
  <si>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</si>
  <si>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</si>
  <si>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</si>
  <si>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</si>
  <si>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</si>
  <si>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</si>
  <si>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</si>
  <si>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</si>
  <si>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</si>
  <si>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</si>
  <si>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</si>
  <si>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</si>
  <si>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</si>
  <si>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</si>
  <si>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</si>
  <si>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</si>
  <si>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</si>
  <si>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</si>
  <si>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</si>
  <si>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</si>
  <si>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</si>
  <si>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</si>
  <si>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</si>
  <si>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</si>
  <si>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</si>
  <si>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</si>
  <si>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</si>
  <si>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</si>
  <si>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</si>
  <si>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</si>
  <si>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</si>
  <si>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</si>
  <si>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</si>
  <si>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</si>
  <si>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</si>
  <si>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</si>
  <si>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</si>
  <si>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</si>
  <si>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</si>
  <si>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</si>
  <si>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</si>
  <si>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</si>
  <si>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</si>
  <si>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</si>
  <si>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</si>
  <si>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</si>
  <si>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</si>
  <si>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</si>
  <si>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</si>
  <si>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</si>
  <si>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</si>
  <si>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</si>
  <si>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</si>
  <si>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</si>
  <si>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</si>
  <si>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</si>
  <si>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</si>
  <si>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</si>
  <si>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</si>
  <si>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</si>
  <si>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</si>
  <si>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</si>
  <si>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</si>
  <si>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</si>
  <si>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</si>
  <si>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</si>
  <si>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</si>
  <si>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</si>
  <si>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</si>
  <si>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</si>
  <si>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</si>
  <si>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</si>
  <si>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</si>
  <si>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</si>
  <si>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</si>
  <si>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</si>
  <si>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</si>
  <si>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</si>
  <si>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</si>
  <si>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</si>
  <si>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</si>
  <si>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</si>
  <si>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</si>
  <si>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</si>
  <si>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</si>
  <si>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</si>
  <si>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</si>
  <si>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</si>
  <si>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</si>
  <si>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</si>
  <si>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</si>
  <si>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</si>
  <si>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</si>
  <si>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</si>
  <si>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</si>
  <si>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</si>
  <si>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</si>
  <si>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</si>
  <si>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</si>
  <si>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</si>
  <si>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</si>
  <si>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</si>
  <si>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</si>
  <si>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</si>
  <si>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</si>
  <si>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</si>
  <si>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</si>
  <si>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</si>
  <si>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</si>
  <si>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</si>
  <si>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</si>
  <si>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</si>
  <si>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</si>
  <si>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</si>
  <si>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</si>
  <si>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</si>
  <si>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</si>
  <si>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</si>
  <si>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</si>
  <si>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</si>
  <si>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</si>
  <si>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</si>
  <si>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</si>
  <si>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</si>
  <si>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</si>
  <si>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</si>
  <si>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</si>
  <si>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</si>
  <si>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</si>
  <si>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</si>
  <si>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</si>
  <si>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</si>
  <si>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</si>
  <si>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</si>
  <si>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</si>
  <si>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</si>
  <si>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</si>
  <si>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</si>
  <si>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</si>
  <si>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</si>
  <si>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</si>
  <si>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</si>
  <si>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</si>
  <si>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</si>
  <si>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</si>
  <si>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</si>
  <si>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</si>
  <si>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</si>
  <si>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</si>
  <si>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</si>
  <si>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</si>
  <si>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</si>
  <si>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</si>
  <si>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</si>
  <si>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</si>
  <si>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</si>
  <si>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</si>
  <si>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</si>
  <si>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</si>
  <si>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</si>
  <si>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</si>
  <si>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</si>
  <si>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</si>
  <si>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</si>
  <si>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</si>
  <si>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</si>
  <si>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</si>
  <si>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</si>
  <si>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</si>
  <si>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</si>
  <si>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</si>
  <si>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</si>
  <si>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</si>
  <si>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</si>
  <si>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</si>
  <si>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</si>
  <si>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</si>
  <si>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</si>
  <si>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</si>
  <si>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</si>
  <si>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</si>
  <si>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</si>
  <si>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</si>
  <si>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</si>
  <si>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</si>
  <si>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</si>
  <si>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</si>
  <si>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</si>
  <si>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</si>
  <si>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</si>
  <si>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</si>
  <si>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</si>
  <si>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</si>
  <si>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</si>
  <si>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</si>
  <si>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</si>
  <si>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</si>
  <si>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</si>
  <si>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</si>
  <si>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</si>
  <si>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</si>
  <si>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</si>
  <si>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</si>
  <si>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</si>
  <si>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</si>
  <si>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</si>
  <si>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</si>
  <si>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</si>
  <si>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</si>
  <si>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</si>
  <si>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</si>
  <si>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</si>
  <si>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</si>
  <si>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</si>
  <si>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</si>
  <si>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</si>
  <si>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</si>
  <si>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</si>
  <si>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</si>
  <si>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</si>
  <si>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</si>
  <si>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</si>
  <si>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</si>
  <si>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</si>
  <si>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</si>
  <si>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</si>
  <si>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</si>
  <si>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</si>
  <si>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</si>
  <si>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</si>
  <si>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</si>
  <si>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</si>
  <si>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</si>
  <si>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</si>
  <si>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</si>
  <si>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</si>
  <si>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</si>
  <si>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</si>
  <si>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</si>
  <si>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</si>
  <si>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</si>
  <si>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</si>
  <si>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</si>
  <si>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</si>
  <si>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</si>
  <si>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</si>
  <si>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</si>
  <si>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</si>
  <si>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</si>
  <si>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</si>
  <si>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</si>
  <si>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</si>
  <si>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</si>
  <si>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</si>
  <si>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</si>
  <si>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</si>
  <si>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</si>
  <si>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</si>
  <si>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</si>
  <si>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</si>
  <si>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</si>
  <si>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</si>
  <si>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</si>
  <si>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</si>
  <si>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</si>
  <si>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</si>
  <si>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</si>
  <si>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</si>
  <si>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</si>
  <si>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</si>
  <si>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</si>
  <si>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</si>
  <si>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</si>
  <si>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</si>
  <si>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</si>
  <si>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</si>
  <si>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</si>
  <si>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</si>
  <si>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</si>
  <si>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</si>
  <si>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</si>
  <si>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</si>
  <si>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</si>
  <si>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</si>
  <si>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</si>
  <si>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</si>
  <si>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</si>
  <si>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</si>
  <si>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</si>
  <si>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</si>
  <si>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</si>
  <si>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</si>
  <si>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</si>
  <si>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</si>
  <si>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</si>
  <si>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</si>
  <si>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</si>
  <si>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</si>
  <si>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</si>
  <si>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</si>
  <si>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</si>
  <si>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</si>
  <si>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</si>
  <si>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</si>
  <si>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</si>
  <si>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</si>
  <si>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</si>
  <si>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</si>
  <si>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</si>
  <si>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</si>
  <si>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</si>
  <si>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</si>
  <si>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</si>
  <si>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</si>
  <si>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</si>
  <si>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</si>
  <si>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</si>
  <si>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</si>
  <si>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</si>
  <si>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</si>
  <si>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</si>
  <si>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</si>
  <si>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</si>
  <si>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</si>
  <si>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</si>
  <si>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</si>
  <si>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</si>
  <si>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</si>
  <si>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</si>
  <si>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</si>
  <si>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</si>
  <si>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</si>
  <si>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</si>
  <si>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</si>
  <si>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</si>
  <si>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</si>
  <si>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</si>
  <si>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</si>
  <si>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</si>
  <si>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</si>
  <si>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</si>
  <si>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</si>
  <si>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</si>
  <si>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</si>
  <si>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</si>
  <si>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</si>
  <si>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</si>
  <si>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</si>
  <si>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</si>
  <si>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</si>
  <si>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</si>
  <si>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</si>
  <si>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</si>
  <si>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</si>
  <si>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</si>
  <si>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</si>
  <si>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</si>
  <si>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</si>
  <si>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</si>
  <si>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</si>
  <si>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</si>
  <si>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</si>
  <si>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</si>
  <si>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</si>
  <si>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</si>
  <si>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</si>
  <si>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</si>
  <si>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</si>
  <si>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</si>
  <si>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</si>
  <si>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</si>
  <si>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</si>
  <si>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</si>
  <si>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</si>
  <si>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</si>
  <si>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</si>
  <si>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</si>
  <si>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</si>
  <si>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</si>
  <si>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</si>
  <si>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</si>
  <si>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</si>
  <si>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</si>
  <si>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</si>
  <si>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</si>
  <si>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</si>
  <si>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</si>
  <si>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</si>
  <si>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</si>
  <si>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</si>
  <si>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</si>
  <si>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</si>
  <si>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</si>
  <si>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</si>
  <si>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</si>
  <si>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</si>
  <si>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</si>
  <si>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</si>
  <si>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</si>
  <si>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</si>
  <si>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</si>
  <si>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</si>
  <si>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</si>
  <si>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</si>
  <si>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</si>
  <si>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</si>
  <si>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</si>
  <si>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</si>
  <si>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</si>
  <si>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</si>
  <si>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</si>
  <si>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</si>
  <si>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</si>
  <si>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</si>
  <si>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</si>
  <si>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</si>
  <si>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</si>
  <si>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</si>
  <si>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</si>
  <si>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</si>
  <si>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</si>
  <si>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</si>
  <si>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</si>
  <si>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</si>
  <si>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</si>
  <si>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</si>
  <si>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</si>
  <si>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</si>
  <si>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</si>
  <si>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</si>
  <si>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</si>
  <si>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</si>
  <si>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</si>
  <si>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</si>
  <si>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</si>
  <si>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</si>
  <si>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</si>
  <si>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</si>
  <si>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</si>
  <si>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</si>
  <si>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</si>
  <si>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</si>
  <si>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</si>
  <si>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</si>
  <si>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</si>
  <si>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</si>
  <si>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</si>
  <si>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</si>
  <si>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</si>
  <si>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</si>
  <si>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</si>
  <si>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</si>
  <si>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</si>
  <si>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</si>
  <si>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</si>
  <si>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</si>
  <si>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</si>
  <si>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</si>
  <si>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</si>
  <si>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</si>
  <si>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</si>
  <si>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</si>
  <si>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</si>
  <si>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</si>
  <si>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</si>
  <si>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</si>
  <si>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</si>
  <si>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</si>
  <si>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</si>
  <si>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</si>
  <si>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</si>
  <si>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</si>
  <si>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</si>
  <si>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</si>
  <si>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</si>
  <si>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</si>
  <si>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</si>
  <si>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</si>
  <si>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</si>
  <si>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</si>
  <si>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</si>
  <si>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</si>
  <si>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</si>
  <si>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</si>
  <si>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</si>
  <si>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</si>
  <si>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</si>
  <si>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</si>
  <si>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</si>
  <si>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</si>
  <si>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</si>
  <si>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</si>
  <si>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</si>
  <si>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</si>
  <si>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</si>
  <si>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</si>
  <si>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</si>
  <si>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</si>
  <si>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</si>
  <si>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</si>
  <si>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</si>
  <si>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</si>
  <si>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</si>
  <si>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</si>
  <si>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</si>
  <si>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</si>
  <si>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</si>
  <si>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</si>
  <si>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</si>
  <si>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</si>
  <si>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</si>
  <si>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</si>
  <si>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</si>
  <si>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</si>
  <si>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</si>
  <si>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</si>
  <si>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</si>
  <si>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</si>
  <si>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</si>
  <si>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</si>
  <si>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</si>
  <si>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</si>
  <si>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</si>
  <si>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</si>
  <si>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</si>
  <si>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</si>
  <si>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</si>
  <si>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</si>
  <si>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</si>
  <si>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</si>
  <si>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</si>
  <si>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</si>
  <si>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</si>
  <si>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</si>
  <si>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</si>
  <si>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</si>
  <si>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</si>
  <si>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</si>
  <si>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</si>
  <si>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</si>
  <si>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</si>
  <si>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</si>
  <si>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</si>
  <si>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</si>
  <si>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</si>
  <si>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</si>
  <si>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</si>
  <si>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</si>
  <si>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</si>
  <si>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</si>
  <si>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</si>
  <si>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</si>
  <si>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</si>
  <si>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</si>
  <si>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</si>
  <si>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</si>
  <si>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</si>
  <si>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</si>
  <si>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</si>
  <si>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</si>
  <si>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</si>
  <si>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</si>
  <si>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</si>
  <si>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</si>
  <si>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</si>
  <si>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</si>
  <si>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</si>
  <si>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</si>
  <si>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</si>
  <si>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</si>
  <si>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</si>
  <si>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</si>
  <si>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</si>
  <si>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</si>
  <si>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</si>
  <si>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</si>
  <si>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</si>
  <si>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</si>
  <si>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</si>
  <si>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</si>
  <si>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</si>
  <si>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</si>
  <si>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</si>
  <si>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</si>
  <si>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</si>
  <si>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</si>
  <si>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</si>
  <si>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</si>
  <si>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</si>
  <si>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</si>
  <si>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</si>
  <si>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</si>
  <si>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</si>
  <si>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</si>
  <si>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</si>
  <si>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</si>
  <si>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</si>
  <si>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</si>
  <si>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</si>
  <si>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</si>
  <si>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</si>
  <si>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</si>
  <si>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</si>
  <si>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</si>
  <si>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</si>
  <si>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</si>
  <si>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</si>
  <si>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</si>
  <si>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</si>
  <si>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</si>
  <si>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</si>
  <si>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</si>
  <si>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</si>
  <si>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</si>
  <si>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</si>
  <si>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</si>
  <si>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</si>
  <si>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</si>
  <si>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</si>
  <si>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</si>
  <si>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</si>
  <si>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</si>
  <si>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</si>
  <si>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</si>
  <si>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</si>
  <si>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</si>
  <si>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</si>
  <si>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</si>
  <si>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</si>
  <si>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</si>
  <si>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</si>
  <si>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</si>
  <si>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</si>
  <si>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</si>
  <si>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</si>
  <si>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</si>
  <si>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</si>
  <si>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</si>
  <si>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</si>
  <si>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</si>
  <si>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</si>
  <si>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</si>
  <si>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</si>
  <si>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</si>
  <si>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</si>
  <si>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</si>
  <si>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</si>
  <si>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</si>
  <si>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</si>
  <si>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</si>
  <si>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</si>
  <si>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</si>
  <si>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</si>
  <si>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</si>
  <si>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</si>
  <si>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</si>
  <si>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</si>
  <si>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</si>
  <si>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</si>
  <si>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</si>
  <si>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</si>
  <si>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</si>
  <si>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</si>
  <si>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</si>
  <si>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</si>
  <si>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</si>
  <si>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</si>
  <si>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</si>
  <si>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</si>
  <si>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</si>
  <si>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</si>
  <si>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</si>
  <si>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</si>
  <si>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</si>
  <si>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</si>
  <si>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</si>
  <si>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</si>
  <si>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</si>
  <si>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</si>
  <si>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</si>
  <si>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</si>
  <si>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</si>
  <si>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</si>
  <si>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</si>
  <si>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</si>
  <si>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</si>
  <si>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</si>
  <si>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</si>
  <si>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</si>
  <si>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</si>
  <si>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</si>
  <si>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</si>
  <si>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</si>
  <si>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</si>
  <si>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</si>
  <si>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</si>
  <si>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</si>
  <si>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</si>
  <si>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</si>
  <si>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</si>
  <si>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</si>
  <si>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</si>
  <si>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</si>
  <si>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</si>
  <si>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</si>
  <si>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</si>
  <si>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</si>
  <si>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</si>
  <si>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</si>
  <si>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</si>
  <si>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</si>
  <si>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</si>
  <si>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</si>
  <si>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</si>
  <si>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</si>
  <si>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</si>
  <si>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</si>
  <si>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</si>
  <si>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</si>
  <si>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</si>
  <si>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</si>
  <si>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</si>
  <si>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</si>
  <si>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</si>
  <si>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</si>
  <si>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</si>
  <si>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</si>
  <si>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</si>
  <si>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</si>
  <si>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</si>
  <si>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</si>
  <si>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</si>
  <si>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</si>
  <si>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</si>
  <si>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</si>
  <si>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</si>
  <si>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</si>
  <si>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</si>
  <si>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</si>
  <si>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</si>
  <si>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</si>
  <si>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</si>
  <si>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</si>
  <si>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</si>
  <si>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</si>
  <si>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</si>
  <si>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</si>
  <si>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</si>
  <si>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</si>
  <si>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</si>
  <si>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</si>
  <si>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</si>
  <si>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</si>
  <si>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</si>
  <si>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</si>
  <si>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</si>
  <si>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</si>
  <si>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</si>
  <si>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</si>
  <si>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</si>
  <si>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</si>
  <si>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</si>
  <si>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</si>
  <si>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</si>
  <si>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</si>
  <si>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</si>
  <si>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</si>
  <si>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</si>
  <si>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</si>
  <si>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</si>
  <si>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</si>
  <si>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</si>
  <si>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</si>
  <si>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</si>
  <si>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</si>
  <si>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</si>
  <si>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</si>
  <si>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</si>
  <si>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</si>
  <si>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</si>
  <si>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</si>
  <si>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</si>
  <si>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</si>
  <si>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</si>
  <si>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</si>
  <si>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</si>
  <si>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</si>
  <si>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</si>
  <si>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</si>
  <si>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</si>
  <si>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</si>
  <si>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</si>
  <si>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</si>
  <si>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</si>
  <si>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</si>
  <si>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</si>
  <si>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</si>
  <si>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</si>
  <si>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</si>
  <si>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</si>
  <si>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</si>
  <si>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</si>
  <si>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</si>
  <si>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</si>
  <si>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</si>
  <si>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</si>
  <si>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</si>
  <si>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</si>
  <si>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</si>
  <si>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</si>
  <si>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</si>
  <si>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</si>
  <si>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</si>
  <si>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</si>
  <si>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</si>
  <si>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</si>
  <si>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</si>
  <si>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</si>
  <si>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</si>
  <si>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</si>
  <si>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</si>
  <si>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</si>
  <si>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</si>
  <si>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</si>
  <si>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</si>
  <si>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</si>
  <si>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</si>
  <si>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</si>
  <si>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</si>
  <si>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</si>
  <si>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</si>
  <si>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</si>
  <si>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</si>
  <si>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</si>
  <si>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</si>
  <si>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</si>
  <si>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</si>
  <si>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</si>
  <si>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</si>
  <si>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</si>
  <si>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</si>
  <si>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</si>
  <si>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</si>
  <si>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</si>
  <si>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</si>
  <si>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</si>
  <si>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</si>
  <si>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</si>
  <si>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</si>
  <si>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</si>
  <si>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</si>
  <si>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</si>
  <si>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</si>
  <si>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</si>
  <si>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</si>
  <si>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</si>
  <si>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</si>
  <si>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</si>
  <si>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</si>
  <si>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</si>
  <si>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</si>
  <si>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</si>
  <si>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</si>
  <si>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</si>
  <si>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</si>
  <si>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</si>
  <si>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</si>
  <si>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</si>
  <si>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</si>
  <si>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</si>
  <si>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</si>
  <si>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</si>
  <si>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</si>
  <si>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</si>
  <si>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</si>
  <si>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</si>
  <si>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</si>
  <si>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</si>
  <si>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</si>
  <si>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</si>
  <si>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</si>
  <si>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</si>
  <si>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</si>
  <si>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</si>
  <si>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</si>
  <si>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</si>
  <si>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</si>
  <si>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</si>
  <si>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</si>
  <si>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</si>
  <si>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</si>
  <si>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</si>
  <si>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</si>
  <si>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</si>
  <si>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</si>
  <si>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</si>
  <si>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</si>
  <si>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</si>
  <si>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</si>
  <si>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</si>
  <si>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</si>
  <si>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</si>
  <si>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</si>
  <si>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</si>
  <si>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</si>
  <si>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</si>
  <si>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</si>
  <si>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</si>
  <si>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</si>
  <si>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</si>
  <si>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</si>
  <si>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</si>
  <si>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</si>
  <si>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</si>
  <si>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</si>
  <si>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</si>
  <si>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</si>
  <si>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</si>
  <si>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</si>
  <si>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</si>
  <si>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</si>
  <si>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</si>
  <si>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</si>
  <si>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</si>
  <si>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</si>
  <si>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</si>
  <si>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</si>
  <si>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</si>
  <si>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</si>
  <si>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</si>
  <si>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</si>
  <si>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</si>
  <si>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</si>
  <si>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</si>
  <si>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</si>
  <si>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</si>
  <si>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</si>
  <si>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</si>
  <si>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</si>
  <si>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</si>
  <si>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</si>
  <si>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</si>
  <si>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</si>
  <si>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</si>
  <si>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</si>
  <si>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</si>
  <si>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</si>
  <si>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</si>
  <si>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</si>
  <si>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</si>
  <si>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</si>
  <si>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</si>
  <si>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</si>
  <si>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</si>
  <si>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</si>
  <si>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</si>
  <si>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</si>
  <si>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</si>
  <si>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</si>
  <si>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</si>
  <si>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</si>
  <si>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</si>
  <si>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</si>
  <si>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</si>
  <si>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</si>
  <si>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</si>
  <si>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</si>
  <si>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</si>
  <si>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</si>
  <si>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</si>
  <si>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</si>
  <si>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</si>
  <si>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</si>
  <si>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</si>
  <si>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</si>
  <si>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</si>
  <si>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</si>
  <si>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</si>
  <si>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</si>
  <si>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</si>
  <si>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</si>
  <si>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</si>
  <si>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</si>
  <si>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</si>
  <si>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</si>
  <si>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</si>
  <si>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</si>
  <si>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</si>
  <si>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</si>
  <si>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</si>
  <si>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</si>
  <si>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</si>
  <si>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</si>
  <si>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</si>
  <si>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</si>
  <si>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</si>
  <si>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</si>
  <si>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</si>
  <si>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</si>
  <si>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</si>
  <si>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</si>
  <si>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</si>
  <si>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</si>
  <si>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</si>
  <si>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</si>
  <si>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</si>
  <si>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</si>
  <si>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</si>
  <si>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</si>
  <si>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</si>
  <si>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</si>
  <si>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</si>
  <si>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</si>
  <si>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</si>
  <si>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</si>
  <si>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</si>
  <si>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</si>
  <si>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</si>
  <si>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</si>
  <si>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</si>
  <si>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</si>
  <si>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</si>
  <si>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</si>
  <si>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</si>
  <si>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</si>
  <si>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</si>
  <si>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</si>
  <si>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</si>
  <si>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</si>
  <si>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</si>
  <si>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</si>
  <si>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</si>
  <si>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</si>
  <si>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</si>
  <si>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</si>
  <si>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</si>
  <si>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</si>
  <si>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</si>
  <si>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</si>
  <si>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</si>
  <si>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</si>
  <si>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</si>
  <si>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</si>
  <si>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</si>
  <si>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</si>
  <si>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</si>
  <si>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</si>
  <si>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</si>
  <si>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</si>
  <si>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</si>
  <si>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</si>
  <si>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</si>
  <si>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</si>
  <si>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</si>
  <si>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</si>
  <si>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</si>
  <si>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</si>
  <si>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</si>
  <si>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</si>
  <si>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</si>
  <si>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</si>
  <si>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</si>
  <si>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</si>
  <si>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</si>
  <si>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</si>
  <si>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</si>
  <si>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</si>
  <si>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</si>
  <si>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</si>
  <si>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</si>
  <si>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</si>
  <si>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</si>
  <si>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</si>
  <si>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</si>
  <si>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</si>
  <si>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</si>
  <si>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</si>
  <si>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</si>
  <si>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</si>
  <si>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</si>
  <si>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</si>
  <si>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</si>
  <si>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</si>
  <si>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</si>
  <si>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</si>
  <si>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</si>
  <si>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</si>
  <si>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</si>
  <si>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</si>
  <si>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</si>
  <si>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</si>
  <si>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</si>
  <si>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</si>
  <si>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</si>
  <si>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</si>
  <si>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</si>
  <si>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</si>
  <si>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</si>
  <si>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</si>
  <si>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</si>
  <si>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</si>
  <si>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</si>
  <si>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</si>
  <si>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</si>
  <si>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</si>
  <si>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</si>
  <si>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</si>
  <si>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</si>
  <si>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</si>
  <si>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</si>
  <si>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</si>
  <si>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</si>
  <si>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</si>
  <si>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</si>
  <si>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</si>
  <si>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</si>
  <si>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</si>
  <si>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</si>
  <si>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</si>
  <si>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</si>
  <si>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</si>
  <si>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</si>
  <si>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</si>
  <si>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</si>
  <si>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</si>
  <si>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</si>
  <si>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</si>
  <si>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</si>
  <si>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</si>
  <si>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</si>
  <si>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</si>
  <si>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</si>
  <si>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</si>
  <si>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</si>
  <si>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</si>
  <si>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</si>
  <si>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</si>
  <si>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</si>
  <si>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</si>
  <si>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</si>
  <si>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</si>
  <si>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</si>
  <si>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</si>
  <si>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</si>
  <si>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</si>
  <si>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</si>
  <si>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</si>
  <si>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</si>
  <si>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</si>
  <si>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</si>
  <si>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</si>
  <si>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</si>
  <si>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</si>
  <si>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</si>
  <si>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</si>
  <si>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</si>
  <si>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</si>
  <si>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</si>
  <si>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</si>
  <si>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</si>
  <si>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</si>
  <si>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</si>
  <si>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</si>
  <si>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</si>
  <si>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</si>
  <si>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</si>
  <si>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</si>
  <si>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</si>
  <si>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</si>
  <si>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</si>
  <si>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</si>
  <si>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</si>
  <si>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</si>
  <si>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</si>
  <si>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</si>
  <si>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</si>
  <si>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</si>
  <si>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</si>
  <si>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</si>
  <si>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</si>
  <si>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</si>
  <si>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</si>
  <si>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</si>
  <si>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</si>
  <si>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</si>
  <si>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</si>
  <si>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</si>
  <si>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</si>
  <si>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</si>
  <si>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</si>
  <si>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</si>
  <si>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</si>
  <si>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</si>
  <si>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</si>
  <si>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</si>
  <si>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</si>
  <si>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</si>
  <si>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</si>
  <si>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</si>
  <si>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</si>
  <si>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</si>
  <si>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</si>
  <si>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</si>
  <si>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</si>
  <si>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</si>
  <si>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</si>
  <si>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</si>
  <si>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</si>
  <si>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</si>
  <si>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</si>
  <si>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</si>
  <si>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</si>
  <si>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</si>
  <si>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</si>
  <si>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</si>
  <si>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</si>
  <si>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</si>
  <si>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</si>
  <si>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</si>
  <si>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</si>
  <si>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</si>
  <si>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</si>
  <si>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</si>
  <si>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</si>
  <si>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</si>
  <si>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</si>
  <si>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</si>
  <si>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</si>
  <si>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</si>
  <si>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</si>
  <si>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</si>
  <si>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</si>
  <si>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</si>
  <si>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</si>
  <si>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</si>
  <si>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</si>
  <si>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</si>
  <si>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</si>
  <si>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</si>
  <si>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</si>
  <si>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</si>
  <si>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</si>
  <si>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</si>
  <si>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</si>
  <si>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</si>
  <si>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</si>
  <si>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</si>
  <si>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</si>
  <si>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</si>
  <si>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</si>
  <si>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</si>
  <si>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</si>
  <si>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</si>
  <si>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</si>
  <si>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</si>
  <si>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</si>
  <si>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</si>
  <si>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</si>
  <si>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</si>
  <si>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</si>
  <si>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</si>
  <si>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</si>
  <si>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</si>
  <si>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</si>
  <si>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</si>
  <si>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</si>
  <si>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</si>
  <si>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</si>
  <si>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</si>
  <si>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</si>
  <si>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</si>
  <si>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</si>
  <si>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</si>
  <si>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</si>
  <si>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</si>
  <si>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</si>
  <si>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</si>
  <si>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</si>
  <si>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</si>
  <si>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</si>
  <si>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</si>
  <si>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</si>
  <si>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</si>
  <si>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</si>
  <si>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</si>
  <si>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</si>
  <si>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</si>
  <si>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</si>
  <si>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</si>
  <si>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</si>
  <si>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</si>
  <si>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</si>
  <si>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</si>
  <si>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</si>
  <si>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</si>
  <si>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</si>
  <si>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</si>
  <si>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</si>
  <si>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</si>
  <si>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</si>
  <si>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</si>
  <si>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</si>
  <si>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</si>
  <si>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</si>
  <si>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</si>
  <si>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</si>
  <si>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</si>
  <si>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</si>
  <si>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</si>
  <si>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</si>
  <si>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</si>
  <si>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</si>
  <si>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</si>
  <si>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</si>
  <si>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</si>
  <si>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</si>
  <si>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</si>
  <si>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</si>
  <si>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</si>
  <si>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</si>
  <si>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</si>
  <si>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</si>
  <si>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</si>
  <si>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</si>
  <si>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</si>
  <si>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</si>
  <si>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</si>
  <si>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</si>
  <si>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</si>
  <si>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</si>
  <si>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</si>
  <si>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</si>
  <si>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</si>
  <si>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</si>
  <si>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</si>
  <si>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</si>
  <si>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</si>
  <si>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</si>
  <si>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</si>
  <si>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</si>
  <si>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</si>
  <si>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</si>
  <si>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</si>
  <si>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</si>
  <si>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</si>
  <si>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</si>
  <si>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</si>
  <si>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</si>
  <si>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</si>
  <si>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</si>
  <si>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</si>
  <si>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</si>
  <si>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</si>
  <si>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</si>
  <si>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</si>
  <si>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</si>
  <si>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</si>
  <si>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</si>
  <si>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</si>
  <si>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</si>
  <si>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</si>
  <si>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</si>
  <si>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</si>
  <si>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</si>
  <si>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</si>
  <si>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</si>
  <si>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</si>
  <si>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</si>
  <si>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</si>
  <si>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</si>
  <si>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</si>
  <si>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</si>
  <si>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</si>
  <si>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</si>
  <si>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</si>
  <si>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</si>
  <si>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</si>
  <si>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</si>
  <si>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</si>
  <si>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</si>
  <si>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</si>
  <si>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</si>
  <si>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</si>
  <si>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</si>
  <si>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</si>
  <si>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</si>
  <si>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</si>
  <si>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</si>
  <si>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</si>
  <si>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</si>
  <si>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</si>
  <si>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</si>
  <si>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</si>
  <si>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</si>
  <si>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</si>
  <si>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</si>
  <si>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</si>
  <si>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</si>
  <si>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</si>
  <si>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</si>
  <si>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</si>
  <si>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</si>
  <si>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</si>
  <si>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</si>
  <si>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</si>
  <si>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</si>
  <si>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</si>
  <si>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</si>
  <si>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</si>
  <si>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</si>
  <si>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</si>
  <si>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</si>
  <si>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</si>
  <si>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</si>
  <si>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</si>
  <si>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</si>
  <si>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</si>
  <si>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</si>
  <si>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</si>
  <si>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</si>
  <si>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</si>
  <si>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</si>
  <si>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</si>
  <si>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</si>
  <si>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</si>
  <si>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</si>
  <si>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</si>
  <si>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</si>
  <si>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</si>
  <si>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</si>
  <si>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</si>
  <si>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</si>
  <si>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</si>
  <si>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</si>
  <si>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</si>
  <si>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</si>
  <si>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</si>
  <si>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</si>
  <si>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</si>
  <si>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</si>
  <si>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</si>
  <si>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</si>
  <si>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</si>
  <si>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</si>
  <si>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</si>
  <si>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</si>
  <si>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</si>
  <si>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</si>
  <si>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</si>
  <si>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</si>
  <si>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</si>
  <si>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</si>
  <si>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</si>
  <si>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</si>
  <si>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</si>
  <si>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</si>
  <si>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</si>
  <si>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</si>
  <si>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</si>
  <si>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</si>
  <si>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</si>
  <si>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</si>
  <si>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</si>
  <si>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</si>
  <si>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</si>
  <si>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</si>
  <si>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</si>
  <si>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</si>
  <si>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</si>
  <si>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</si>
  <si>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</si>
  <si>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</si>
  <si>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</si>
  <si>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</si>
  <si>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</si>
  <si>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</si>
  <si>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</si>
  <si>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</si>
  <si>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</si>
  <si>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</si>
  <si>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</si>
  <si>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</si>
  <si>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</si>
  <si>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</si>
  <si>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</si>
  <si>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</si>
  <si>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</si>
  <si>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</si>
  <si>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</si>
  <si>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</si>
  <si>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</si>
  <si>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</si>
  <si>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</si>
  <si>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</si>
  <si>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</si>
  <si>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</si>
  <si>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</si>
  <si>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</si>
  <si>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</si>
  <si>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</si>
  <si>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</si>
  <si>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</si>
  <si>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</si>
  <si>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</si>
  <si>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</si>
  <si>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</si>
  <si>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</si>
  <si>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</si>
  <si>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</si>
  <si>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</si>
  <si>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</si>
  <si>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</si>
  <si>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</si>
  <si>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</si>
  <si>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</si>
  <si>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</si>
  <si>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</si>
  <si>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</si>
  <si>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</si>
  <si>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</si>
  <si>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</si>
  <si>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</si>
  <si>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</si>
  <si>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</si>
  <si>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</si>
  <si>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</si>
  <si>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</si>
  <si>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</si>
  <si>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</si>
  <si>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</si>
  <si>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</si>
  <si>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</si>
  <si>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</si>
  <si>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</si>
  <si>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</si>
  <si>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</si>
  <si>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</si>
  <si>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</si>
  <si>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</si>
  <si>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</si>
  <si>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</si>
  <si>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</si>
  <si>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</si>
  <si>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</si>
  <si>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</si>
  <si>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</si>
  <si>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</si>
  <si>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</si>
  <si>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</si>
  <si>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</si>
  <si>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</si>
  <si>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</si>
  <si>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</si>
  <si>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</si>
  <si>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</si>
  <si>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</si>
  <si>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</si>
  <si>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</si>
  <si>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</si>
  <si>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</si>
  <si>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</si>
  <si>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</si>
  <si>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</si>
  <si>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</si>
  <si>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</si>
  <si>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</si>
  <si>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</si>
  <si>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</si>
  <si>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</si>
  <si>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</si>
  <si>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</si>
  <si>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</si>
  <si>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</si>
  <si>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</si>
  <si>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</si>
  <si>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</si>
  <si>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</si>
  <si>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</si>
  <si>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</si>
  <si>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</si>
  <si>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</si>
  <si>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</si>
  <si>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</si>
  <si>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</si>
  <si>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</si>
  <si>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</si>
  <si>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</si>
  <si>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</si>
  <si>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</si>
  <si>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</si>
  <si>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</si>
  <si>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</si>
  <si>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</si>
  <si>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</si>
  <si>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</si>
  <si>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</si>
  <si>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</si>
  <si>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</si>
  <si>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</si>
  <si>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</si>
  <si>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</si>
  <si>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</si>
  <si>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</si>
  <si>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</si>
  <si>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</si>
  <si>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</si>
  <si>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</si>
  <si>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</si>
  <si>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</si>
  <si>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</si>
  <si>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</si>
  <si>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</si>
  <si>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</si>
  <si>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</si>
  <si>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</si>
  <si>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</si>
  <si>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</si>
  <si>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</si>
  <si>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</si>
  <si>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</si>
  <si>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</si>
  <si>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</si>
  <si>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</si>
  <si>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</si>
  <si>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</si>
  <si>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</si>
  <si>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</si>
  <si>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</si>
  <si>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</si>
  <si>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</si>
  <si>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</si>
  <si>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</si>
  <si>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</si>
  <si>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</si>
  <si>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</si>
  <si>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</si>
  <si>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</si>
  <si>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</si>
  <si>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</si>
  <si>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</si>
  <si>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</si>
  <si>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</si>
  <si>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</si>
  <si>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</si>
  <si>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</si>
  <si>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</si>
  <si>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</si>
  <si>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</si>
  <si>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</si>
  <si>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</si>
  <si>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</si>
  <si>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</si>
  <si>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</si>
  <si>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</si>
  <si>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</si>
  <si>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</si>
  <si>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</si>
  <si>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</si>
  <si>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</si>
  <si>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</si>
  <si>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</si>
  <si>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</si>
  <si>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</si>
  <si>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</si>
  <si>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</si>
  <si>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</si>
  <si>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</si>
  <si>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</si>
  <si>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</si>
  <si>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</si>
  <si>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</si>
  <si>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</si>
  <si>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</si>
  <si>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</si>
  <si>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</si>
  <si>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</si>
  <si>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</si>
  <si>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</si>
  <si>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</si>
  <si>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</si>
  <si>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</si>
  <si>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</si>
  <si>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</si>
  <si>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</si>
  <si>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</si>
  <si>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</si>
  <si>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</si>
  <si>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</si>
  <si>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</si>
  <si>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</si>
  <si>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</si>
  <si>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</si>
  <si>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</si>
  <si>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</si>
  <si>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</si>
  <si>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</si>
  <si>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</si>
  <si>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</si>
  <si>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</si>
  <si>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</si>
  <si>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</si>
  <si>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</si>
  <si>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</si>
  <si>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</si>
  <si>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</si>
  <si>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</si>
  <si>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</si>
  <si>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</si>
  <si>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</si>
  <si>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</si>
  <si>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</si>
  <si>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</si>
  <si>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</si>
  <si>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</si>
  <si>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</si>
  <si>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</si>
  <si>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</si>
  <si>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</si>
  <si>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</si>
  <si>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</si>
  <si>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</si>
  <si>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</si>
  <si>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</si>
  <si>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</si>
  <si>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</si>
  <si>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</si>
  <si>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</si>
  <si>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</si>
  <si>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</si>
  <si>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</si>
  <si>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</si>
  <si>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</si>
  <si>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</si>
  <si>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</si>
  <si>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</si>
  <si>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</si>
  <si>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</si>
  <si>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</si>
  <si>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</si>
  <si>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</si>
  <si>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</si>
  <si>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</si>
  <si>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</si>
  <si>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</si>
  <si>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</si>
  <si>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</si>
  <si>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</si>
  <si>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</si>
  <si>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</si>
  <si>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</si>
  <si>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</si>
  <si>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</si>
  <si>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</si>
  <si>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</si>
  <si>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</si>
  <si>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</si>
  <si>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</si>
  <si>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</si>
  <si>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</si>
  <si>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</si>
  <si>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</si>
  <si>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</si>
  <si>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</si>
  <si>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</si>
  <si>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</si>
  <si>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</si>
  <si>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</si>
  <si>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</si>
  <si>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</si>
  <si>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</si>
  <si>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</si>
  <si>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</si>
  <si>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</si>
  <si>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</si>
  <si>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</si>
  <si>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</si>
  <si>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</si>
  <si>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</si>
  <si>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</si>
  <si>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</si>
  <si>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</si>
  <si>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</si>
  <si>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</si>
  <si>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</si>
  <si>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</si>
  <si>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</si>
  <si>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</si>
  <si>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</si>
  <si>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</si>
  <si>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</si>
  <si>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</si>
  <si>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</si>
  <si>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</si>
  <si>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</si>
  <si>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</si>
  <si>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</si>
  <si>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</si>
  <si>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</si>
  <si>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</si>
  <si>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</si>
  <si>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</si>
  <si>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</si>
  <si>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</si>
  <si>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</si>
  <si>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</si>
  <si>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</si>
  <si>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</si>
  <si>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</si>
  <si>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</si>
  <si>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</si>
  <si>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</si>
  <si>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</si>
  <si>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</si>
  <si>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</si>
  <si>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</si>
  <si>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</si>
  <si>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</si>
  <si>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</si>
  <si>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</si>
  <si>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</si>
  <si>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</si>
  <si>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</si>
  <si>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</si>
  <si>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</si>
  <si>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</si>
  <si>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</si>
  <si>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</si>
  <si>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</si>
  <si>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</si>
  <si>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</si>
  <si>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</si>
  <si>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</si>
  <si>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</si>
  <si>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</si>
  <si>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</si>
  <si>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</si>
  <si>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</si>
  <si>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</si>
  <si>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</si>
  <si>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</si>
  <si>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</si>
  <si>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</si>
  <si>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</si>
  <si>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</si>
  <si>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</si>
  <si>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</si>
  <si>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</si>
  <si>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</si>
  <si>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</si>
  <si>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</si>
  <si>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</si>
  <si>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</si>
  <si>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</si>
  <si>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</si>
  <si>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</si>
  <si>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</si>
  <si>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</si>
  <si>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</si>
  <si>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</si>
  <si>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</si>
  <si>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</si>
  <si>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</si>
  <si>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</si>
  <si>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</si>
  <si>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</si>
  <si>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</si>
  <si>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</si>
  <si>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</si>
  <si>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</si>
  <si>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</si>
  <si>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</si>
  <si>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</si>
  <si>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</si>
  <si>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</si>
  <si>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</si>
  <si>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</si>
  <si>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</si>
  <si>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</si>
  <si>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</si>
  <si>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</si>
  <si>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</si>
  <si>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</si>
  <si>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</si>
  <si>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</si>
  <si>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</si>
  <si>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</si>
  <si>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</si>
  <si>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</si>
  <si>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</si>
  <si>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</si>
  <si>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</si>
  <si>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</si>
  <si>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</si>
  <si>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</si>
  <si>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</si>
  <si>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</si>
  <si>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</si>
  <si>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</si>
  <si>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</si>
  <si>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</si>
  <si>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</si>
  <si>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</si>
  <si>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</si>
  <si>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</si>
  <si>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</si>
  <si>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</si>
  <si>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</si>
  <si>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</si>
  <si>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</si>
  <si>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</si>
  <si>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</si>
  <si>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</si>
  <si>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</si>
  <si>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</si>
  <si>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</si>
  <si>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</si>
  <si>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</si>
  <si>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</si>
  <si>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</si>
  <si>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</si>
  <si>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</si>
  <si>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</si>
  <si>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</si>
  <si>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</si>
  <si>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</si>
  <si>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</si>
  <si>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</si>
  <si>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</si>
  <si>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</si>
  <si>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</si>
  <si>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</si>
  <si>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</si>
  <si>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</si>
  <si>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</si>
  <si>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</si>
  <si>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</si>
  <si>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</si>
  <si>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</si>
  <si>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</si>
  <si>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</si>
  <si>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</si>
  <si>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</si>
  <si>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</si>
  <si>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</si>
  <si>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</si>
  <si>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</si>
  <si>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</si>
  <si>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</si>
  <si>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</si>
  <si>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</si>
  <si>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</si>
  <si>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</si>
  <si>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</si>
  <si>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</si>
  <si>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</si>
  <si>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</si>
  <si>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</si>
  <si>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</si>
  <si>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</si>
  <si>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</si>
  <si>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</si>
  <si>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</si>
  <si>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</si>
  <si>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</si>
  <si>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</si>
  <si>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</si>
  <si>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</si>
  <si>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</si>
  <si>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</si>
  <si>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</si>
  <si>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</si>
  <si>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</si>
  <si>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</si>
  <si>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</si>
  <si>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</si>
  <si>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</si>
  <si>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</si>
  <si>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</si>
  <si>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</si>
  <si>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</si>
  <si>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</si>
  <si>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Row Labels</t>
  </si>
  <si>
    <t>(blank)</t>
  </si>
  <si>
    <t>Grand Total</t>
  </si>
  <si>
    <t>Column Labels</t>
  </si>
  <si>
    <t>Count of state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</si>
  <si>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</si>
  <si>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</si>
  <si>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</si>
  <si>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</si>
  <si>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</si>
  <si>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</si>
  <si>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</si>
  <si>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</si>
  <si>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</si>
  <si>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</si>
  <si>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</si>
  <si>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</si>
  <si>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</si>
  <si>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</si>
  <si>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</si>
  <si>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</si>
  <si>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</si>
  <si>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</si>
  <si>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</si>
  <si>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</si>
  <si>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</si>
  <si>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</si>
  <si>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</si>
  <si>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</si>
  <si>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</si>
  <si>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</si>
  <si>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</si>
  <si>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</si>
  <si>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</si>
  <si>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</si>
  <si>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</si>
  <si>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</si>
  <si>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</si>
  <si>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</si>
  <si>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</si>
  <si>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</si>
  <si>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</si>
  <si>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</si>
  <si>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</si>
  <si>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</si>
  <si>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</si>
  <si>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</si>
  <si>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</si>
  <si>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</si>
  <si>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</si>
  <si>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</si>
  <si>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</si>
  <si>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</si>
  <si>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</si>
  <si>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</si>
  <si>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</si>
  <si>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</si>
  <si>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</si>
  <si>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</si>
  <si>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</si>
  <si>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 xml:space="preserve"> Goal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</si>
  <si>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</si>
  <si>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</si>
  <si>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</si>
  <si>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</si>
  <si>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</si>
  <si>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</si>
  <si>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</si>
  <si>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</si>
  <si>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</si>
  <si>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</si>
  <si>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</si>
  <si>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</si>
  <si>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</si>
  <si>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</si>
  <si>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</si>
  <si>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</si>
  <si>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</si>
  <si>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</si>
  <si>
    <t>Up to 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</si>
</sst>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2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70C0"/>
      </font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_CAnderson_11-29-18 (1).xlsx]Exercise 1!PivotTable2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'Exercise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'Exercise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'Exercise 1'!$B$5:$B$15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B1-40CA-8064-F803A2FCB247}"/>
            </c:ext>
          </c:extLst>
        </c:ser>
        <c:ser>
          <c:idx val="1"/>
          <c:order val="1"/>
          <c:tx>
            <c:strRef>
              <c:f>'Exercise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'Exercise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'Exercise 1'!$C$5:$C$15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B1-40CA-8064-F803A2FCB247}"/>
            </c:ext>
          </c:extLst>
        </c:ser>
        <c:ser>
          <c:idx val="2"/>
          <c:order val="2"/>
          <c:tx>
            <c:strRef>
              <c:f>'Exercise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'Exercise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'Exercise 1'!$D$5:$D$15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B1-40CA-8064-F803A2FCB247}"/>
            </c:ext>
          </c:extLst>
        </c:ser>
        <c:ser>
          <c:idx val="3"/>
          <c:order val="3"/>
          <c:tx>
            <c:strRef>
              <c:f>'Exercise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'Exercise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'Exercise 1'!$E$5:$E$15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EB-498E-A079-9C942AC3B11E}"/>
            </c:ext>
          </c:extLst>
        </c:ser>
        <c:ser>
          <c:idx val="4"/>
          <c:order val="4"/>
          <c:tx>
            <c:strRef>
              <c:f>'Exercise 1'!$F$3:$F$4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'Exercise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'Exercise 1'!$F$5:$F$15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1-11EB-498E-A079-9C942AC3B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6352416"/>
        <c:axId val="416351432"/>
      </c:barChart>
      <c:catAx>
        <c:axId val="41635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351432"/>
        <c:crosses val="autoZero"/>
        <c:auto val="1"/>
        <c:lblAlgn val="ctr"/>
        <c:lblOffset val="100"/>
        <c:noMultiLvlLbl val="0"/>
      </c:catAx>
      <c:valAx>
        <c:axId val="416351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35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_CAnderson_11-29-18 (1).xlsx]Exercise 2!PivotTable3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3226270954197314E-2"/>
          <c:y val="0.17442871523526535"/>
          <c:w val="0.79945574110883211"/>
          <c:h val="0.5250876303155694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'Exercise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'Exercise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'Exercise 2'!$B$6:$B$48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AD-4BEB-82C5-F5C550456E39}"/>
            </c:ext>
          </c:extLst>
        </c:ser>
        <c:ser>
          <c:idx val="1"/>
          <c:order val="1"/>
          <c:tx>
            <c:strRef>
              <c:f>'Exercise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'Exercise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'Exercise 2'!$C$6:$C$48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AD-4BEB-82C5-F5C550456E39}"/>
            </c:ext>
          </c:extLst>
        </c:ser>
        <c:ser>
          <c:idx val="2"/>
          <c:order val="2"/>
          <c:tx>
            <c:strRef>
              <c:f>'Exercise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'Exercise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'Exercise 2'!$D$6:$D$48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AD-4BEB-82C5-F5C550456E39}"/>
            </c:ext>
          </c:extLst>
        </c:ser>
        <c:ser>
          <c:idx val="3"/>
          <c:order val="3"/>
          <c:tx>
            <c:strRef>
              <c:f>'Exercise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'Exercise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'Exercise 2'!$E$6:$E$48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AD-4BEB-82C5-F5C550456E39}"/>
            </c:ext>
          </c:extLst>
        </c:ser>
        <c:ser>
          <c:idx val="4"/>
          <c:order val="4"/>
          <c:tx>
            <c:strRef>
              <c:f>'Exercise 2'!$F$4:$F$5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'Exercise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'Exercise 2'!$F$6:$F$48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6-DBAD-4BEB-82C5-F5C550456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0682032"/>
        <c:axId val="490686952"/>
      </c:barChart>
      <c:catAx>
        <c:axId val="49068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686952"/>
        <c:crosses val="autoZero"/>
        <c:auto val="1"/>
        <c:lblAlgn val="ctr"/>
        <c:lblOffset val="100"/>
        <c:noMultiLvlLbl val="0"/>
      </c:catAx>
      <c:valAx>
        <c:axId val="490686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68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_CAnderson_11-29-18 (1).xlsx]Exercise 3!PivotTable4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14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'Exercise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'Exercise 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'Exercise 3'!$B$6:$B$19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44</c:v>
                </c:pt>
                <c:pt idx="8">
                  <c:v>32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B0-41C7-A35C-1C5E36A6DF2D}"/>
            </c:ext>
          </c:extLst>
        </c:ser>
        <c:ser>
          <c:idx val="1"/>
          <c:order val="1"/>
          <c:tx>
            <c:strRef>
              <c:f>'Exercise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'Exercise 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'Exercise 3'!$C$6:$C$19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105</c:v>
                </c:pt>
                <c:pt idx="3">
                  <c:v>108</c:v>
                </c:pt>
                <c:pt idx="4">
                  <c:v>103</c:v>
                </c:pt>
                <c:pt idx="5">
                  <c:v>126</c:v>
                </c:pt>
                <c:pt idx="6">
                  <c:v>148</c:v>
                </c:pt>
                <c:pt idx="7">
                  <c:v>148</c:v>
                </c:pt>
                <c:pt idx="8">
                  <c:v>134</c:v>
                </c:pt>
                <c:pt idx="9">
                  <c:v>127</c:v>
                </c:pt>
                <c:pt idx="10">
                  <c:v>150</c:v>
                </c:pt>
                <c:pt idx="11">
                  <c:v>113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1B0-41C7-A35C-1C5E36A6DF2D}"/>
            </c:ext>
          </c:extLst>
        </c:ser>
        <c:ser>
          <c:idx val="2"/>
          <c:order val="2"/>
          <c:tx>
            <c:strRef>
              <c:f>'Exercise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'Exercise 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'Exercise 3'!$D$6:$D$19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1B0-41C7-A35C-1C5E36A6DF2D}"/>
            </c:ext>
          </c:extLst>
        </c:ser>
        <c:ser>
          <c:idx val="3"/>
          <c:order val="3"/>
          <c:tx>
            <c:strRef>
              <c:f>'Exercise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'Exercise 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'Exercise 3'!$E$6:$E$19</c:f>
              <c:numCache>
                <c:formatCode>General</c:formatCode>
                <c:ptCount val="13"/>
                <c:pt idx="1">
                  <c:v>183</c:v>
                </c:pt>
                <c:pt idx="2">
                  <c:v>202</c:v>
                </c:pt>
                <c:pt idx="3">
                  <c:v>179</c:v>
                </c:pt>
                <c:pt idx="4">
                  <c:v>193</c:v>
                </c:pt>
                <c:pt idx="5">
                  <c:v>233</c:v>
                </c:pt>
                <c:pt idx="6">
                  <c:v>213</c:v>
                </c:pt>
                <c:pt idx="7">
                  <c:v>192</c:v>
                </c:pt>
                <c:pt idx="8">
                  <c:v>167</c:v>
                </c:pt>
                <c:pt idx="9">
                  <c:v>148</c:v>
                </c:pt>
                <c:pt idx="10">
                  <c:v>184</c:v>
                </c:pt>
                <c:pt idx="11">
                  <c:v>180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1B0-41C7-A35C-1C5E36A6DF2D}"/>
            </c:ext>
          </c:extLst>
        </c:ser>
        <c:ser>
          <c:idx val="4"/>
          <c:order val="4"/>
          <c:tx>
            <c:strRef>
              <c:f>'Exercise 3'!$F$4:$F$5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'Exercise 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'Exercise 3'!$F$6:$F$19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1B0-41C7-A35C-1C5E36A6D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7234992"/>
        <c:axId val="407235648"/>
      </c:lineChart>
      <c:catAx>
        <c:axId val="40723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235648"/>
        <c:crosses val="autoZero"/>
        <c:auto val="1"/>
        <c:lblAlgn val="ctr"/>
        <c:lblOffset val="100"/>
        <c:noMultiLvlLbl val="0"/>
      </c:catAx>
      <c:valAx>
        <c:axId val="40723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23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519111</xdr:colOff>
      <xdr:row>4</xdr:row>
      <xdr:rowOff>104775</xdr:rowOff>
    </xdr:from>
    <xdr:to>
      <xdr:col>18</xdr:col>
      <xdr:colOff>333374</xdr:colOff>
      <xdr:row>25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8B6F40-4A00-485B-9EF6-F5182593D4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576261</xdr:colOff>
      <xdr:row>6</xdr:row>
      <xdr:rowOff>133350</xdr:rowOff>
    </xdr:from>
    <xdr:to>
      <xdr:col>18</xdr:col>
      <xdr:colOff>66675</xdr:colOff>
      <xdr:row>26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4A73EE-8CB0-4B34-A21B-028402C41C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852487</xdr:colOff>
      <xdr:row>6</xdr:row>
      <xdr:rowOff>180975</xdr:rowOff>
    </xdr:from>
    <xdr:to>
      <xdr:col>13</xdr:col>
      <xdr:colOff>447675</xdr:colOff>
      <xdr:row>23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423708-FD20-4151-B3B0-A0487BC68D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erson, Chad" refreshedDate="43423.534785995369" createdVersion="6" refreshedVersion="6" minRefreshableVersion="3" recordCount="4117" xr:uid="{7BD50E8B-F414-4233-ABF2-DD0C64457C2A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Blank="1" containsMixedTypes="1" containsNumber="1" minValue="4.4241914790072115E-5" maxValue="2500000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erson, Chad" refreshedDate="43423.545932175926" createdVersion="6" refreshedVersion="6" minRefreshableVersion="3" recordCount="4115" xr:uid="{725CBB0B-4D36-45C0-8549-0C60D7B77A68}">
  <cacheSource type="worksheet">
    <worksheetSource ref="A1:T1048576" sheet="Data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Blank="1" containsMixedTypes="1" containsNumber="1" minValue="4.4241914790072115E-5" maxValue="2500000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4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Created Conversion2" numFmtId="14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  <fieldGroup par="22" base="20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20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20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73067996217656661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70122159284788099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95238095238095233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0.962463907603464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8130640169649503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.91093394077448742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0.93907735649724144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.9879253567508232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9995659028079234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7936633914824045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99502487562189057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82987551867219922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049850770347664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62511162707626367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9075297225891679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0.9380863039399625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99758915953113314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99337748344370858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.9405470786137464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6882591093117408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998003992015968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0.9162951956414066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85365853658536583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8438818565400844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0.9190527244792843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7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64432989690721654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89505482210785414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9965122072745391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81081081081081086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9871692674463659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99754558204768584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.97947761194029848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7665094339622641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0060060060060061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70348223707351387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54513467304309038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90876045074518352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7634753397465261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9866798223976319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70493454179254789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.32398107950495691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83333333333333337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0.96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0.9292730297088587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.9263547938860583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78113904274960944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86051114361930992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.9121313469139555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99009900990099009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7754733994589720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0.93229227362778233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0.9813542688910696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0.9717228646390049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99874457806537187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0.96808961498000357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67430883344571813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646273158121499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8809136836727053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57692307692307687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0.9299853859439352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84317032040472173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8602150537634408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78636959370904325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90136945060630624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786163522012578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806813088301210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.92243186582809222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88548861261644185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8663366336633663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65217391304347827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25477707006369427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4E-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78740157480314965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.93240093240093236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5050505050505050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9998750156230471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9756097560975609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79681274900398402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0.93926111458985595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.9560229445506691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0.9722222222222222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8690614136732328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99601593625498008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83333333333333337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0.9505703422053232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9041591320072333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96153846153846156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76086956521739135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8720930232558139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94117647058823528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0.94117647058823528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9432241918140716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782778864970645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9509875640087783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83333333333333337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0.93101988997037666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99502487562189057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97592713077423554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40540540540540543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45558086560364464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76470588235294112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6469500924214417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96153846153846156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70921985815602839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0.96774193548387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7120253164556962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8798391151332327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9950864840719823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88470834704631274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.9564168211647685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.23841059602648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.142857142857143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.024513338139869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.10526315789474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.561863952865558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.450685826257349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.4441687344913152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.833616298811545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.28074245939675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.623188405797101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.313609467455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.91304347826087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.69565217391305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.31721572794899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.714285714285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.666666666666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.2757660167130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.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.666666666668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.607843137254903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.37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.436781609195402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.5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.666666666666666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.615384615384617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.464285714285714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.76923076923077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.42020046260601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.5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.992518703241895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.74099722991689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.78893351182507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.411764705882351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.181818181818183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.25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.275362318840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.529411764706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.3333333333333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.38907849829351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.541984732824428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.605734767025083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.81788679965639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.710526315789473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.3512064343163539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.9715440475799297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.153846153846154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.57276995305164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.960396039603960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.2421524663677128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.795382420046234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.3731055848614258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.67214974475326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.88888888888889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.692307692307692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.363636363636367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.493765586034912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.9290733051225385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8878048780487805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88135593220338981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.9747348721147848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87906567876428476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0.9641342074816814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.32737510639690959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74571215510812827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.98684592432633256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8855827134254339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.94711917916337807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79635949943117179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5418292154312960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99272005294506949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85508637441239532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.93691515998997499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71890726096333568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.93697454133088409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52317672909908963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75793236858311719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.93984962406015038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.9310986964618249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41666666666666669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84687572302014846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8460236886632825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90009000900090008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687285223367697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75971197275217806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8976660682226211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67919200873549601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6552706552706553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.95529231944975157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5635909006370455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.92785207811029935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64102564102564108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.922551778218552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677506775067750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90594859787032389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66512292457013356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6356539813813210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6404344707449534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82927241146386188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.98825079609091904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8751011835743508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.95578399855103147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.4370150498618564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.91614242960972336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5672149744753260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.96889254225970156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.95401640908223617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.937343776037327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83319446758873517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.9851543802590825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.98634294385432475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75126332440632171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84227407261413234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99364069952305245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.91800041441161562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55880750478478924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.9830653235110689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842211647787088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9954210631096953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7274490785645004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43169121381411885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7672634271099744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3414134516899965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89832584728460596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.94726870855699397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840728631480616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96034726156978367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.96059956782625433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893854748603351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.9547879809042403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25963910164870829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.98767383059418457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87894058361654748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99203068681591222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.35295778624876467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8874689385871494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.93826233814974669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.9740621173327396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.92668099933278969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81251880830574785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.9842519685039370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.9578911069389631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88550638568171591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73313782991202348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.96511681773961921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.94786729857819907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.98204264870931535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.9380423057079874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88483829580144224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7985466451059072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.98823994465856313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.97309673726388091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85587772314615174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98845159058335108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9079881162515344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0.92521202775636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79985374103021167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.93708165997322623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996349375886750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.9801170194380074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.97958944967541961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8111888111888111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5872376809279295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89613363144712144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970873786407767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.93777223294728651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87138375740676188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78529194382852918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85792724776938911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0.92065607125602222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96206706981858159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86016220201523719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.9737818962260108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57471264367816088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.9700450100884681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0.95369458128078821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0.9864364981504315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90027638485014905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8054166666666666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0.98684210526315785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90775874366189879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0.96178507309566552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0.987012987012987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0.96758493702473436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0.96050407253726755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90780601442433928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8195377806916899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87589706457697092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7978723404255319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0.9375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765403750478377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83333333333333337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0.94375963020030817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87412587412587417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8947211452430659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8614748449345278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70671378091872794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0.95483624558388236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39087947882736157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4837772397094430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8920208732884349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.9435564529825819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99833610648918469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.46731270598652169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79264426125554854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55085653330429996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993936984395189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91053731183371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9054198431812832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89370602776193198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.925544567284776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0.9375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.96246137663532971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798977309044423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.936285754412246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8904521270675185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.9632797749778445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7059654076950229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.9500285008550256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.9700127487389834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.92885375494071143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.92846508142307171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98473658296405708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985827092500156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7309941520467836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7794232268121590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.98960910440376049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78839482812992745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.95160211136718464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.9722514189615303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9789799029411353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83182910902784124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99752992589777689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993700647679886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99564405724953331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.58620689655172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.833887043189371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.023255813953483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.718954248366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.713094654242274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.3333333333339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.18796992481202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.751479289940828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.66666666666666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.228915662650602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.52631578947368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.666666666664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.660980810234541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.5407263488267824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.7075718015665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.48408730642604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.44444444444444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.26262626262626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.562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.038461538461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.9512195121951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.4444444444443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.70491803278688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.18026796589524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.7101449275362319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.5789473684210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.63499420625724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.039215686274517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.408500229322733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.6737588652482271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.84320557491289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.837657110131474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.071253071253071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.1519835136527563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.393442622950818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.99203187250996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.91275167785238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.564756987664476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.82325581395349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.1612903225806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.3333333333333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.7461589846359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.471204188481675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.23255813953488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.956521739130437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.01754385964912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.13432835820896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.76923076923077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.2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.33333333333333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.2727272727272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.18184429761562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.9349316457750194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.17073170731707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.3703568827385286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.97943192948090108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.9556574923547400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8720930232558139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8291873963515754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.92019297761301933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8771929824561403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99157164105106599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86466165413533835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76677316293929709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.9277929155313351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811359026369168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99800399201596801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.95541401273885351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9756097560975609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8456117873158232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82987551867219922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.3306659612459493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99360120821906917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.2857142857142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.333333333333329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.6517674554484372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.846153846153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.111111111111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.76470588235294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.85714285714286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.836022216344883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.2520325203252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.733050847457627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.8096632503660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.3333333333339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.7272727272727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.941176470588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.591549295774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.8490566037735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.9017341040462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.7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.6602316602316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.571428571429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.571428571428569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.57142857142858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.00917431192660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.90033222591362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.421524663677129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.34426229508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.347826086956521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.53846153846155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.7417840375586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.3333333333335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.9411764705882355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.9032258064517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.42857142857143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.42286702145690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.16793893129771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.669404517453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.680917459822125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.33333333333333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.78544061302682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.59530791788856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.753739930955120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.42857142857144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.900000000000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.46376811594203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.032128514056225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.11111111111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69306930693069302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83919018147487678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1E-2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0.94510812036897018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.3332023625913441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.35880875493362036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75828665131136197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0.9341429238673517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7885013967739028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71448985424406974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88967971530249113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9947477319751710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99535500995355009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7069835838411832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.3741231488698363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6807931239894476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.468252481738153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79554494828957834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.9572853497696921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9943652635067948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.701111837802486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.26315789473684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.71428571428572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.274336283185841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.364806866952789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.9800399201596814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.92982456140351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.649540857840288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.4156893999772286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.536354413256678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.6236360273719255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.8048780487804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.333333333333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.7340067340067344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.980965329707686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.908692933083176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.173285198555956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.457460065707488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.85921580734794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.3962264150943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.44966442953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.362284950726574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.616636528028933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.16901408450704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.3700506918755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.734642988789869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.1037277147487838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.3076923076923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.313935681470138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.829814930103571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.23728813559322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.33962264150943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.156101768003449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.4977257959714096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.21326671690213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.220843672456574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.7593984962406015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.24534131254584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.921146953405017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.34511434511434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.3541453428863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.26698788535995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.5264229942288106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.9016393442622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.9593678790210411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.9047619047619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.62814070351759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.669630947087594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.798416126709864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.7902097902097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.8688524590164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.33333333333334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.319587628865975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6946983546617916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8189353840007990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7574380415681997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.9142439202779301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.9481227846095291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9965122072745391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9861932938856016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6430277420540143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.9472746907148135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76540375047837739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7564868749527196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79365079365079361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25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8300132802124834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7966260543580131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874077104759070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.31732040546496254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81699346405228757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.93691442848219864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63157894736842102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.9310986964618249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.9778994719342851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90322580645161288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67567567567567566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.97732603596559808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5583501006036217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9002411091018686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99957161216621448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99750623441396513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.94732853353543012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.9747751699934196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8438818565400844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8952551477170993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78125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96385542168674698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9812810820782748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8495145631067960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.4201680672268907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98039215686274506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9811616954474097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.276595744680851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.7766759222530744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.24858757062147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.4154589371980677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.4687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4245014245014245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.82352941176470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.9455252918287937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.85714285714286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.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96153846153846156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7510115186391671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67506750675067506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9756097560975609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55362402285359968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7002801120448178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8759124087591241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0.49138841797498833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.91397849462365588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69264261165052587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.96277278562259305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99557566175914236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97295882084466978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.94955489614243327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8945686900958466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0.98667982239763197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0.92994420334779915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87043024123352397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9998000399920016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6573181419807187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8966880825670386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98684210526315785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81128747795414458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95238095238095233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.95751047277079593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.95124851367419738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.96362322331968198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95238095238095233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96153846153846156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65861690450054888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6250156253906347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78554595443833464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0.93457943925233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8686426218116162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7293378584695574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6422018348623853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91954022988505746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7459903021260723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8391608391608391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5571030640668523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7441514348169853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995698582125219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9856630824372759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96774193548387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93457943925233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96153846153846156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.92735703245749612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.4285714285714285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99396596395481829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0.9836065573770491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7632528448515126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85287846481876328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9078176644499572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82101806239737274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6877579092159560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85751085179982955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8304502867544840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98697196999605208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.9585889570552147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.374344896431245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51510989010989006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8307013944153606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8196660233530301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8340283569641368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64443370388271304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76657723265619016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0.95264017419706037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845876958372508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9666666666666666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0.4587155963302752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69441631415394056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.95533795080009554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.511811023622047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.55445544554455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.1176470588235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.222222222222221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.407407407407407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.8888888888888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.4687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.1631973355537051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.461538461538461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.580645161290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.4615384615384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.07692307692308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.77777777777777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.1095890410958908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.4510108864696734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.4803849000740192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.9230769230769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.260869565217391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.45132743362832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.966887417218543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.498750624687656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.333333333333333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.439024390243902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.88888888888888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.59178416485900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.76923076923077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.45398773006134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.552974214960428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.025641025641029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.5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.714285714285715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.6785714285714284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.095238095238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.3333333333333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.25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.1258278145695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.16326530612244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.76923076923077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.471544715447154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.6666666666666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.13622603430877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.33333333333333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.6666666666666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897959183673468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.2362459546925568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.753521126760563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.4545454545454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.174311926605504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.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.206349206349205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.608695652173913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.26717557251908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.879073135409123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.666666666666668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.2894736842105261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.5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.7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.8290155440414511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.06632213608957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.2275449101796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.38062283737024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.504127269998499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.25764895330112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.44755244755244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.3333333333333339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.26007326007325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.56633380884450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.6048450117218027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.503576537911302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.04761904761905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.303793580095223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.663683466792275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.07200929152148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.50214592274678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.827468785471055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.5733401955738548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.16916780354706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.370318620724070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.5112359550561796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.838196286472154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.14220705346985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.892617449664428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.75675675675675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.614823133071308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.47169811320755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.1428571428571428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.177700348432055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.477876106194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.8880866425992782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.661800486618006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.57142857142858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.35826620636747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.92107995846313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.970297029702970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.7773585681535473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.207472807712370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.729475100942126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.727272727273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.333333333333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.389125556892458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.33962264150943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.88983050847457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.843137254901960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.5642965204236008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.9630292188431726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.53846153846155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.584905660377359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.13276231263384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.9861055748533682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.8357249946455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.77410468319559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.53846153846154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.9230769230769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.7076988757649068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.8391680219121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.132163034705407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96153846153846156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.3780405405405407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.22858922454064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.216426625145971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.332427282781042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.094017094017094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.256317689530686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.616146230007616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.86363636363637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.66666666666669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4.6435989080298549E-3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.896200185356812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.2679738562091503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.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.186488388458834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.3708586114656365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.20611916264090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.11267605633802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.4865034526051475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.28424945353042558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8703220191470844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0.42167404596247099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8429020273901014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.90968373935117708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999917149721880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.9699987068408121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8527330092947897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894774516821760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2923121894182987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0.9310986964618249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0.92168415590799546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97218155197657397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76922011849066707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.9289176090468497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88999291961188398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97943192948090108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68807339449541283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7800312012480499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.713716762328687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.6666666666667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.59398496240601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.754716981132077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.047368421052631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.1427510214188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.037037037037038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.69708968521084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.846153846153846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.6666666666666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.5882352941176472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.85714285714286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.5882352941176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.84972116231288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.222222222222221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.593236181331520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.4041394335511983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.333333333333334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.34808259587021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.982976386600768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.666666666667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.57142857142858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.9512195121951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.239766081871345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.0507055406010961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.776831345826235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.800000000000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.23809523809524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.1005917159763312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.4644642851721761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.86176213553666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.5762081784386615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.6595744680849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.86577925679423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.024390243902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.823529411764707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.72839506172839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.1952204644900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.9308176100629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.4242424242424243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12969283276450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.2222222222222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.0784313725490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.813936146672584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.71698113207549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.806632310105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.04819277108433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.284403669724767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.689655172413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.54545454545456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.7647058823529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.829059829059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.3809523809524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.54545454545456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.9541029207232263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.518518518518519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.5316455696202533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.9354838709677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.32075471698113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.4794520547945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.6666666666666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.9206349206349209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.563117453347971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.38461538461538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.9787234042553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.22516556291390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.2857142857142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.97402597402597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.285714285714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.8297512678097076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.2246603970741905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28702757916241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.647058823529413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.2352941176470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.66666666666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.930022573363431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.188034188034187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.7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.5106382978723403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.80952380952381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.9529585029888243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.948406676783004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.93691442848219864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.960377565580068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2285892245406416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.9278350515463917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7407407407407407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0.9168081494057724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.34482758620689657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.96193486326783018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.3103277060575968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7407407407407407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.37049339499706163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.3947991788177080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0.38372985418265543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9870033419977719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796151932327085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0.97620182647361731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50189717130754252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.9760479041916168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.9713816035268624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9914582062233069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86956521739130432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0.9599908024833294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6439150032195750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94339622641509435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.3932131411831783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9891196834817013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7749535027898326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.97817908201655379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75872534142640369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.1272134827973023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68634179821551133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.97465886939571145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5804579168010318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62826621580079922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.963700610343719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89758915712298193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.35666518056174767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8920124341127179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.150943396226415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.727272727272727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.8131130614352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.412969283276450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.620689655172414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.87619047619047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.61797752808988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.195020746887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.9708316909735908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.2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.0963926670609103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96339113680154143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8316008316008316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85470085470085466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8187134502923976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65945660775520976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.957487552661815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.4996169603304133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.9823182711198428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72644250726442505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8E-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50288973954814986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.49415252841377039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8477179292059454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.33929673041332509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.46916124915746454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0.95932463545663849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87976539589442815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98765432098765427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79735034347399414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84033613445378152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0073937153419599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83929432133462178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9952854897852279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0.9823182711198428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8571428571428571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.92039557426808971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871687587168758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.9823182711198428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94339622641509435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.9661835748792270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64526386646238476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1674842009613051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.95766177301500655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.9422909606028149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64541753549796443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9027586938129004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90161677920847672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90322580645161288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80897422068816738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.4738213693437574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99009900990099009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98376783079193308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.9230769230769231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.41322314049586778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99552015928322546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7995735607675905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.92105263157894735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68634179821551133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90909090909090906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.9781545484186501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81967213114754101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98077677520596307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70833333333333337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.91303355398310893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95556617295747726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80645161290322576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7407407407407407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9732360097323601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767690326882541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.5235000946312534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.84960862312331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.5326524640871662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.6850790342192106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.80281690140845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89292646944638554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.4516129032258061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.1222680154864495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.285714285714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.21388397878836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.757396449704146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.475002475002475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.441353449027645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.5252854812398047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.6210045662100461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.80715705765408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.756936368167473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.1886792452830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.261261261261261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.1626016260162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.152263374485599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.495575221238937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.152492668621701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.906178489702519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.54901960784314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.445573478978788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.16359379572725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.2987485142976993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.0607287449392713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.177204609933252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.0250293629257623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.272452068617557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.073861923424781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.421262080727686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.9775362177168663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.2647370278856335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8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67876437179664773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97847358121330719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0.9816207184628237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.4897159647404505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.96107640557424312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.98750802350269096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73453797561333922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7485029940119760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76775431861804222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8151287903488750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54701426741918668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7980845969672785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8955223880597015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86387434554973819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57736720554272514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79375578780261935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91659028414298804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84286574352799515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9973404255319149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79058133026376953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87519691930684407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9033423667570008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0.9492344377325969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9646302250803858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0.9338225483655771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80645161290322576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0.95229025807065992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52779732582688244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58368597694440394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.39606080068507815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86092715231788075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.4917629702483403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8960573476702509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23584905660377359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.9337068160597572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0.95819858665708468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0.47078964262786216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80589454294266638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9057468505483731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4571428571428571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73193046660567251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74179904070548053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6877579092159560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916530278232405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90744101633393826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87997184090109115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0.9770395701025891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81877729257641918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8937691521961185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0.93196644920782856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8783487044356609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0.91172813924575213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79274200651810089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5972696245733788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.2014017562233142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0.9160864785635763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0.97489641725566656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.16597510373443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.095238095238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.88888888888888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.5714285714285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.87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.5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.81818181818181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.15730337078651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.666666666666664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.53846153846155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.911591355599214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.9331742243436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.222222222222221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.4069478908188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.130178604308598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.906832298136646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.01221001221001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.87012987012986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.7174721189591078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.33333333333333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.13888888888888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.1089108910891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.666666666667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.66666666666667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.523809523809523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.482758620689658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0.98770699869425127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0.9215103554726196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67720090293453727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127450980392157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.219099086466358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.92697896974398586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8689607229753215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0.9768637532133676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.92229771978823627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7991475759190197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.96301423455415447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7209597416080285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82976534236118027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89073634204275531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5300269076993475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0.15115908788590915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89839187853741798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31E-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7279344858962693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854405829098328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.6190476190476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.666666666666664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.66666666666669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.66666666666666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.2402234636871508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.33333333333334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.235955056179776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.63157894736841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.994293865905848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012116727558618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0.98575141141679357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0.9268573603596701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.359791874238901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0.9654256923912387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89766606822262118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.46511627906976744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90283539114733302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808791517579430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.98975602513980299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89451153280940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.1789640537914813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666583343748698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0.9391787820729553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63617683171214268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0.92031182330012995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73601679219656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.48693393929556888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.96745585982639537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.96644295302013428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.9362127075271501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71960178725924362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8010045029442327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.48309178743961351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5746935888509444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831074977416440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90543389685814435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.35515567657156388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9932563124052485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74169827714085912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56831922611850061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0.2066030329325234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6889899407468651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.23938716884774977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75514442137058713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.3995071413566130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5558643690939411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.97438752783964366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73536927671284047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8484162895927601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.4602076124567476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.666666666666666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.9411764705882355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.4257425742574261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.0330969267139478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.215657311669128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.42857142857142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.59574468085106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.25373134328359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.58823529411765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.7058823529411766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.28571428571428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.3313782991202343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.415458937198067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.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.35874439461883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.762845849802371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.3649061545176782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.692307692307692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.8181818181818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.253658536585366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.03571428571429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.7526881720430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.333333333333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.2658227848101267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.82352941176470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.4213098729227762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.333333333333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.8780487804878048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.1428571428571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.333333333333336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.62397820163487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0.9237943559860026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99833610648918469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9996701088640748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8189529102076630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99311440677966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9900585743404044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68913238233064567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98765432098765427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8450704225352112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.36784991723376864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79920079920079923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90909090909090906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98522167487684731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.9737098344693281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8762322015334063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.95969289827255277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68560235063663078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95177664974619292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7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88495575221238942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82508250825082508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.9830460179512751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98944591029023743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84745762711864403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64377682403433478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9882643607164917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85470085470085466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908347783007183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0.9646302250803858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0.377002827521206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64139567699313704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98400984009840098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99502487562189057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7980845969672785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0.96566523605150212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9633911368015414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95238095238095233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58872012245378547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9861932938856016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8019246190858059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.91324200913242004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90252707581227432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90744101633393826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.9549274255156607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7983339118361679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99415801356764066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7064641469445425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99255583126550873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99337748344370858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57395265120208638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83396512509476872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6999533364442370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99666184725293416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.95298178470616712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7562389715149987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88652482269503541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19E-2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.975549518399604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0.97430276458409448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92592592592592593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8169347301827973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83712030614685484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215813028344107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7883143983306283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.97430276458409448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7155635062611807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97465886939571145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993310056767669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8854166666666666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7806691449814126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0.495785820525532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7277172963847004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86705202312138729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8955223880597015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84459459459459463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5714285714285714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8510638297872340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.98597817681410116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.605263157894737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0.91638029782359676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97222222222222221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.77777777777777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.2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.25733634311512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.9370078740157481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.987452698665604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.092050209205020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.7142857142857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.5409252669039137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.948535233570862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.63425925925926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.8372985418265539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.039215686274517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.5360983102918586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.26694045174538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.58823529411764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.0588235294117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.523809523809523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.709710218607016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.54545454545456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.333333333333334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.340501792114695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.66666666666669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.28571428571429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.777777777777779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.38461538461538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.42857142857142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.821428571428571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.9599271402550089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.4619883040935673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.090909090909091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.36363636363637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.7058823529411766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9022556390977443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0.91954022988505746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99585062240663902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8442056792018418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87708307229670468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67521944632005404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0.95278424730044464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76953858466463509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8097981547882841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.49598254141454223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.97181729834791064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.38436899423446508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92592592592592593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9047365620010644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83333333333333337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.97248744607115067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86206896551724133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87183958151700092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9380863039399625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0444874274661509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64516129032258063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1129943502824858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.9812740207703001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.102040816326530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.6815811705957373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.187226596675415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.73796791443850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.00277520814061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.769464105156723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.6927374301675977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.410256410256410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.982951518380395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.177700348432055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.536062009641743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.925373134328359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.3732718894009217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.251256281407038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.7596588058203713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.5161452654533254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.88143966125617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.455182589450386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.22074496148570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.515090543259557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.945394601277560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.099447513812154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.523157208088714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.368421052631575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.171149144254279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.03738317757009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.6360185851711275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.027081243731194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.5815969020837173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.5346062052505971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.4803849000740192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.332722273143904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.281970499785196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.8900634249471455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.2186836518046711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.06246317030053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.2467532467532467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.8429933969185619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.746917348309119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.840947546531304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.0415913200723335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.4150422632396067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.2105263157894743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.5144508670520231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.0332090816672315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.115913555992144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.911030894999469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.23140011716461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74134479946623177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86313193588162762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99933377748167884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.95192765349833408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99009900990099009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99341860176331798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99840255591054317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59994000599940001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.98489822718319109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970873786407767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7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.3809523809523809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84709868699703517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96153846153846156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.4991514425476689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.3259098316132536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99851221679697255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.4870920603994154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91836734693877553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98280098280098283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7984031936127744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80641194263830562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9861932938856016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7250229590603702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82726671078755787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9313877677739832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9966777408637873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.9850060194812301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9992313604919292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8549444286121402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98159509202453987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0.97920495086023163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64910208780904677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98765432098765427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0.91955706730888598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7585335018963337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749250749250749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.371134020618557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.3314203730272598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.542317173377157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.695290858725762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.3930561508786969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.33962264150943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.2222222222222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.846153846154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.0784313725490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.33333333333337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.9800796812749004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57909076958267824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9911242603550295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95415472779369626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74019245003700962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85963923337091319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9795918367346938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8995502248875562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0211946050096343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0.9380863039399625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6916374689987913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0.94741828517290383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7320644216691069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96153846153846156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8733624454148472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.9830949284785435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80679785330948117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.9760221334153089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69204152249134943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7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.91437433022080306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.078651685393261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.333333333333329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.145922746781115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.2380952380951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.3386342376052385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.9411764705882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.736720554272516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.086454747924681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.5383742459535328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.686340640809443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.35321821036106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.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.5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.0784313725490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.9022070479209852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.15384615384616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.109704641350211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.32396002788752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7309941520467836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8654262224145391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0.41528239202657807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87412587412587417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9063444108761329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51182486035711727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0.96774193548387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96958174904942962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9968847352024922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78740157480314965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829180520891203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0.93466263129784588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57993427411560028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80893059375505583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0.9225092250922509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85822078244560884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53405965446340353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862564692351926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9033423667570008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58505850585058505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79290599062360123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72233284615995819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8E-2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0.1268946159248936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0.2873414593498037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66779449737334162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9937024109704745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0.12496703994321498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0.94337308707522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0.49870668732420587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0.47071228182485736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50384846656598337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4425823203115779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0.14307215987455432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.25088104045385101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.34009749461512301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59699817378258635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6E-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63802202962463883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84815586681529587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4E-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51833614098743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7881201260992202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0.38524141853145971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.3812719231355802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.4836921030831066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0.27017534379812497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.35091905701031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0.1726877115424466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3E-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.38018806896273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.1482623650812477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.38936138067230952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.26631442145855083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.4791374567503580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.2885170225043277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.24855218353093231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E-2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87031327056721053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.281829849061515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.68503937007874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.25581395348837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.728877679697351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.37254901960784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.3544520547945207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.8939096267190569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.285714285714286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.820512820512821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.816793893129771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.3559322033898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.26169167011623867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.46126691016024318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32051282051282054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.4265838889161902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8085375092678612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40348612007746931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86423551454854064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8541544317563892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.3276990935843071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.31244825075846816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.1220160963634322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0.4257130693912303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0.2020554086444355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7E-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8849546645099993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.1085137501028167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79934517643146741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.9780579470744256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0.20622394167162034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5199306759098787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0.35574528637495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79912415992072683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935228138412846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.17083796019475528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0.49714143673875216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74915861995392985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83160774725777342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79260237780713338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0.2768549280177187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.44201041357541748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83090984628167841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0.32874406616960566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5596722559269291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.2585181823957801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.473851848087362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7594840571638333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0.3328048392486065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0.23780505930263665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73412383788196467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.402947426106157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5498639810152226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8095199546668825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.1975467123092283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0.9241005421389847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0.122072714979393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82576383154417832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0.97088340482865887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6741620265151890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83201112898086127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0.21129587761742769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76709176335219098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0.28324760372527247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98990298950702826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8803481147973941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5973120955699352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6516695774574460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.49448109648216254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59424326833797581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6970746102191137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50916496945010181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0.9266123054114158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8697391652243492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67544748395812226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5231034912498350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50196991819772718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0.45745654162854527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7882165605095541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0.95035461532116094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7787758049309903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0.3151321412094519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0.3562141559505575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9030856478850113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6552895298494210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9756097560975609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4E-2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0.1840437199866719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8657409010631298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76216607598795783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.34701738557101713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.1969279243796770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87281795511221949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90307043949428056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88235294117647056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0.9230769230769231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8094981111710739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9930486593843098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96587250482936249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86572091466300372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83056202471088125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86926003153240772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8300974903385874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98732927431298334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97592713077423554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8295804693055226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9836065573770491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9966777408637873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7554772097708385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73170731707317072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88300220750551872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73529411764705888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68435410066877855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77220077220077221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.39370078740157483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.9341825902335456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.9282206937521465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0.9318578916715201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.938746773057967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9965122072745391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.9389671361502347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.9536784741144414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.95510983763132762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.44313146233382572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99103935252095632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6768189509306260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74288133956363156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99255583126550873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99127307962524913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.05633802816902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.06451612903226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.5652173913043477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.42253521126760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.4670629024269441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.47457627118644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.11764705882354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.32630064505747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.5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.692307692307693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.460251046025105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.5005242189138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.5203830176723225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.812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.450184501845019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.8571428571428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.470881863560731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.8888888888888893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.484349258649097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.28587075575027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.59351988217966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.45679012345678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.3559322033898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.55882352941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.478260869565219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.508372404554585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.547105561861521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.1744223982567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.46153846153845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.6470588235294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86393088552915764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8907363420427553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75642965204236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.97431355181576618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72129255626081934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68212824010914053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83333333333333337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8224928020456310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55292259083728279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0.94272920103700208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78784468204839619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.9711094925952901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.4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7935248373274083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99880143827407109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72129255626081934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957868649318459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.9329733300243878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653167864141084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0.19077901430842609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.2043828772567276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.35119758376062371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E-2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.9117848187827672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74E-2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0.24261426363435637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.19870839542970692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54168092142775692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83518930957683746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77E-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.221056354633341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.1860915198094422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831074977416440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8784589320449268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.10514903245540549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7524879131628948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680374962201391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.18445079774970027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.2612888667189244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0.14200889330694336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0.91282519397535367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7526342197691922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65789473684210531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97345132743362828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9842519685039370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66312997347480107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8974646623289207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5112474437627812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874253242022439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.341878393855305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6395348837209302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9463722397476340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988235294117647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8141134711356069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98522167487684731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9887005649717514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.92489826119126894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1500615006150061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0.94517958412098302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.41126876413736374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.10583876693602969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.92197480857498026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63541717581504475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3E-2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58463274016314548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7939473192602278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E-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.20169423154497781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.3011685339115769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35E-2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65225026340876024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.1861825919276547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.283344089914524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727802037845705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7810871921383887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.36943992906753365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.1240079365079365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2E-2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7E-4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.2652379184128163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5E-2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99880143827407109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0.95735872490167662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.93271152564956694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59251735229388858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.1025523221947837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74377482348473378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.36727198530912059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8874098724348308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.21748586341887777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.34884747858341431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.4490177736202057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.1571981010469393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6825938566552901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E-2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.30588523186100575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.12828736369467608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6487124041674857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865451188552965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5554526939455656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.3350083752093802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31223980016652791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.26279482294198803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.97465886939571145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2E-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0.13884106585509437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.35324455120279769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8E-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0.45380286803412595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8361204013377926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.2452367477834371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.94501647446457993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7088058705803869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0.3694126339120797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6501950585175552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.24778447807233789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54054054054054057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53956834532374098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9915192057270150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.94143194937606589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8239494644328481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99933377748167884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83348922668869552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9990009990009990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0.9310986964618249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96092248558616267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57870370370370372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0.93239658556370353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9239130434782608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6845526585287046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7984031936127744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6708193579300431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9940357852882704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.95171626165852419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.2855782960495002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98765432098765427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748478343527608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585987261146496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0.91442537934476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9930453722430576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0.9878711376982602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0.93669293867337511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0.937578152592041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0.9871062211185058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0.93743115739937843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.2331873202566925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0.9605122732123799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0.92707045735475901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56869752343602487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63706440721156909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9746588693957114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0.9611441459913882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9615384615384615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82603667602841568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0.9285051067780872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0.92030185900975525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.556174334140435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.76470588235294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.0833333333333335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.823151125401929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.5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.88888888888889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0.19007998620127917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0.3930045195519748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0.944108761329305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0.9763445659451015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69293466492278111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0.9406629792677879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0.47132757266300079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9808729769494850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0.97778473091364204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.19203715995860063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9036825062128172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0.9886959100945852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.3398955840765716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.94538063387771498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.33333333333333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.4615384615386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.666666666666671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.25925925925924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.45454545454547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.811989100817438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.5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.5057034220532319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.626865671641795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.878048780487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.55555555555555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.1931480403272765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.7272727272727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.96499045194143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.98850574712643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.487309644670049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.1988304093567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.91360691144709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.33333333333337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.666666666666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.30348258706468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.76923076923077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.9405940594059405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.4404973357015987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.416356877323420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.9589706676264171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.347826086956523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.5629139072847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.60869565217391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.104477611940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.7453018792483004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.645161290322577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.82543640897755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.85714285714286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.23076923076928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.2483660130718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.9269558769002596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79401839475947855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.49379070532817454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.92081031307550643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57870370370370372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59530896535301825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.23408239700374531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93023255813953487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92592592592592593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.9848962871379767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86617583369423989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74906367041198507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6464124111182935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99161378059836813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5494505494505495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5528934758569849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.97747556311092221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907605736068251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.97799511002444983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9921792926345278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.96339113680154143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903274369589762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8602150537634408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90009000900090008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55511498810467885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8438818565400844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.9326879132973314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87976539589442815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96933038656895809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78125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73659254254067463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9999640012959533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0.9549274255156607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.95217691447070874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58365758754863817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78431372549019607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7493817600479604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88565330215833715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9990009990009990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87929656274980017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8381005289611624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96852300242130751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.37641154328732745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9994935899144433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.937207122774133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74810302447365606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82372322899505768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96899224806201545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8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77700077700077697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9900467302056658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78408823606283162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88674886828675692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94696969696969702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.4935225169648365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88235294117647056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.145907473309606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.069767441860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.6666666666666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.6666666666666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.142857142857146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.37634408602150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.186757215619695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.6923076923076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.91334276877303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63920454545454541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.9842519685039370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99676052828308004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8853474988933156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97919216646266827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0.93240310583474562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.95892600287677798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9960159362549800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79286422200198214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90361445783132532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95238095238095233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.96362322331968198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86206896551724133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90909090909090906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88481785287150438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9975062344139651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96711798839458418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.93432995194874535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96551724137931039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63938618925831203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99186669311644515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5120327700972862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8951406649616368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83434466019417475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.98183603338242509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97273853779429986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99160945842868042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.9733810091378625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.9389671361502347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64294899271324479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8143322475570032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0.9315323707498836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94783715012722647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8442776735459662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0.91844232182218954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89887640449438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9990009990009990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.33333333333334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.8275862068965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.6440677966101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.02166064981952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.6666666666666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.433962264150944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.084634346754314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.75107296137339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.69230769230769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.219178082191781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.2393410852713176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.647058823529413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.5641025641025643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.4555555555555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.425851125216388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.15119443604475355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.306662237101019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98536036036036034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.9595271450229327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.930911734021388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90864034363125723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.2452783909737552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.44657809534442333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.3291627163222104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70758836850916274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49E-2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58220332519607154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9899683210137275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98039215686274506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58904916102443328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8731031833342064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.113947128532360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.94888663967611331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5307855626326963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6961252597082699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6854949273375377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76228808391267233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8771929824561403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7E-2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.1046025104602510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892857142857142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15463917525773196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90604751619870405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7828401440425865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6333122229259025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87210379779401348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72987721691678031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.2819919914274434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9432048681541581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5339028296849973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0168471720818295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98300283286118983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097560975609756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.9463722397476340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.9797616673387521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.70920603994154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.5238095238095237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.88031673874850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.44444444444444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.20754716981132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.0645161290323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.5977653631285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.506592776609978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.99435028248588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.67937372362151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.784313725490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.754358161648177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.743806470416787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.336767839925427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.923076923076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.759189797449359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.6315789473683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.97181729834791064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.9363295880149812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.95605722002461846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.96685082872928174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8120649651972158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6277657002632222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90361445783132532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5858230814294083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7992007992007992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.58637274549098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.815232722143864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.01295570955106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.6258158085569252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.5913430935709738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.178703215603585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.9848771266540643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.71010248901903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.727272727273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.03030303030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.94202898550725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.45454545454547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.533568904593639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.66666666666669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.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.67567567567562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.3174935942231532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.142857142857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.26760563380282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.699115044247787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.79475334103283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.5740099961553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.84285714285716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.1656050955414012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.9061319383900028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.96385542168674698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.59388646288209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.4882116158711902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89049460614695708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.2850264557993442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0.42878824228336598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0.9841938468200697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64977110188508336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9928897917724733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7611403265983947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.9780780115021974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85943140018563713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.37789693427962928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83347155069882417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832611736495037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0.96540627514078836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.91883614088820831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84656801327418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4E-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0.39597687495050288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7140307033202427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.33684187539580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691838040714668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0.9456711901271928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.2027533910504653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.4954746647288101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.957487552661815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58722447482014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0.9587421303250135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84566596194503174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.92990384794212277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5E-5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.1022354113475854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8136696501220505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.40640362056857487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67594970934162502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.26035502958579881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96774193548387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.57142857142858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.41997264021887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.1616766467065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.5688178183894914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.745318352059924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.5714285714285716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.33962264150943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.909090909090907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.7272727272727266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.2631578947368425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.9230769230769231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.541984732824428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.5470085470085468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.523809523809523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.8888888888888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.77777777777777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.88888888888888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.6470588235294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.986027944111776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.6049945971905384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.017543859649122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.33333333333333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.68882175226586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.914590747330960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.169811320754718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94984802431610937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83333333333333337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8733624454148472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84033613445378152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.95529231944975157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8486082824168363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83542188805346695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9756097560975609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9884678747940691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.94936708860759489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9756097560975609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.92936802973977695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90442489881746446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66666666666666663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95890410958904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8658008658008657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.97423038843783372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9861932938856016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85737704355818334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7518796992481202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7507507507507507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98199672667757776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78155529503712384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86956521739130432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90909090909090906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89206066012488849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79365079365079361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99756151629350476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9765625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.92421441774491686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997307270370001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88261253309796994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78384824697938482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.928217821782178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.41322314049586778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70638097480574524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76923076923076927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.94312930302744502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0.9541984732824427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73529411764705888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80645161290322576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85526315789473684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0.96774193548387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.92807424593967514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8316008316008316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9962248322147651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0.938790837401426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90361445783132532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8716906265363547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0.92370851864522752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5882352941176470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53447640019454945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9278350515463917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8316008316008316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89743589743589747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96153846153846156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.33333333333333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.169907016060862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.723472668810288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.631578947368418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.398081534772182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.547945205479451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.0666666666666664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.142857142857146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.037593984962406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.12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.90909090909091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.5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.1111111111111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.9603174603174605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.3802874117706798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.9943502824858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.666666666666667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.41327623126338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.6232948583420774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.45018450184501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.142857142857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.2307692307692299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.6190476190476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.2068965517241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.2857142857142856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.976190476190476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.2410901467505244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.24324324324326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.076923076923077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.626970227670752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.23809523809524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.630036630036628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.739130434782609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.8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.818181818181817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.73417721518987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.615271659324522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.205128205128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.62700964630225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.619469026548673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.363636363636367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.7397260273972601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.1133004926108372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.6366612111292962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.758620689655173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.57665903890160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.671071953010279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.76470588235294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.725782414307004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77519379844961245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0.96899224806201545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0.9761242185312193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8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7643312101910828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0.9797257992419371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9088386841062226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9433962264150943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0.9515039901780233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9731413001167769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92592592592592593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9912206173888417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78125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7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986436498150431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0.97205346294046169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.93248787765759045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.895960832313341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.32089552238806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.333333333332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.62043795620437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.46105919003115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.15702479338847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.678321678321678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.9757942511346442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.5714285714285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.91224229155263636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82101806239737274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0.93589143659335516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99291258993305787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9174311926605505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88004928275983452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877808988764044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94339622641509435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1538461538461542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94339622641509435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99843993759750393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.94921689606074988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57208237986270027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98039215686274506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99875156054931336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58333333333333337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8805400645729381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77239958805355302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9861932938856016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.91603053435114501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7756447547023462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0.9798157946306094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68240950088157304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99649234693877553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.82203041512535968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0.94786729857819907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9057905377497264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.5664599087999546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0.96810933940774491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.9569377990430622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99700897308075775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.2184614488363286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0.95274390243902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58158856763044198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.9640412609659693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0.9706005105358684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8411214953271027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.3137748189400987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0.92160680830446728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0.9884678747940691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88640694943048348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82990150791538131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0.92807424593967514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5555555555555555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9884678747940691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8350312301680082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63291139240506333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808625336927223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8537886872998933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63710499490316008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88414202857547042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.969213226909920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0.9745471222196744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0.9448142581060768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992907801418439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824855650261204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9943181818181817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86190384983719592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9912767644726407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970873786407767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0.405811216622027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0.3309066843150231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69767441860465118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76080340839926963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5951672419950006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0.911770963134060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.93733261917514732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786163522012578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6824385805277525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8886045354375489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0.9192288331934267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78906669191680079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0.46904315196998125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9950248756218905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0.9198455763246467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.93023255813953487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90512540894220284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78125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.9090358160111508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.91456443868607573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7535425921111625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52397691848510974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67114093959731547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6009615384615384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.937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94339622641509435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.2321644498186215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.6666666666666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.25942350332594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.71641791044772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.496110113704368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.1107325383304945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.85373627670877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.34326579261025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.571428571428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.0921985815602833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.94011976047904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.6729401923881222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.085271317829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.3636363636363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.57407407407407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.640106241699867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.52380952380952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.07042253521126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.80153215749154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.148936170212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.5111745126010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.1428571428571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.6361702127659576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.983606557377051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.873015873015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.270584215920737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.68159552134359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.2814070351758797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.517279557805594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.395604395604396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.39999999999998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.157232704402517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.830903790087463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.716154721274176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.194244604316546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.5681444991789819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.3333333333333339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.556727388942154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.72727272727275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.3755274261603376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.3606623586429727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.39024390243902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.06008855154965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.076923076923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.9951756369666818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.7537537537537538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.1132437619961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.56526429341963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.33333333333333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.744186046511627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.580645161290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.2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.715517241379310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.4672739224340314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.23076923077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.0384615384615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0.9207537904364373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.666666666666668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.356589147286821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92592592592592593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.444444444444444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.7962962962962967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78247261345852892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.518518518518519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.16666666666667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.937984496124030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.11111111111111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.3262599469496021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.523809523809523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8508827908955541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76238881829733163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9615384615384615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99009900990099009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99601593625498008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0.9438009438009438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0.2979885771045443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8855154965211891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5304910331100674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0.982142857142857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99009900990099009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8771929824561403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74916842305041398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.9848982271831910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0.9514747859181731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78647267007471489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89965397923875434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0.93668040464593483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61475409836065575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62411030846562832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86083213773314204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80515297906602257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.97075597621647858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89086859688195996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.9189969804384928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86956521739130432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970873786407767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98879367172050103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0.9127418765972983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87076076993583873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8517887563884156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5822981366459627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8759452909598275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8350730688935281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9174311926605505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9912206173888417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9174311926605505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0.93275488069414314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.9785932721712538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8598945196055950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.538461538461538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.11209439528023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.834437086092716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.039215686274517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.5178875638841571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.6908212560386473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.6666666666667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.7336244541484724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.72727272727275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.91717791411042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.8341892883345561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.3040293040293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.1568627450980391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.9661835748792270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8380602874105700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7951232441028359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83511855052467232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79207920792079212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99883469285833193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0.97911227154046998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9964980212396434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99950024987506247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86190384983719592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0.97943192948090108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9989012086704625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99166997223324083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.96688421561518012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80128205128205132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.9131075110456553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0.98007187193727541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.97703957010258913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.96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8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0.97710776102735897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0.927084781903305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.9100455022751137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62111801242236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7621951219512195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84175084175084181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99608786491056378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0.9689296557069956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9940357852882704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99218610916768624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89030206677265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0.9441164249200352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9943652635067948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86725844301601873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78552003783064506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.9724079251245897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.9714632665452337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.95872899926953981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89911886351375647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0.9446438692612885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99214551467548573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0.95304106740599548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0.98471718922325513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90307043949428056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7823365785813629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0.98207709305180457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0.98757929122193944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5714285714285714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7808839606434483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0.9407381972633926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.950441276306856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0.9419049413152269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0.91541559868180156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9954751131221719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0.97048763026012252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89153258016660963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970873786407767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6097560975609756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7617113114129744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0.97943192948090108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78125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0.9852216748768473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0.9836065573770491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76923076923076927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6475425759243670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0.9310986964618249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0.98694683221903856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9972299168975069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8558387219475085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0.92081031307550643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0.96711798839458418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8750754375377187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970873786407767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82236842105263153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0.9742147357835357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0.9546539379474939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0.9842519685039370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0.89204139900071378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0.98264002620373403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99735799866154562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75164233850964357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82508250825082508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8771929824561403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0.34948096885813151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58670143415906129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84507042253521125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.97220871932334274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6941230911614992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.9992732558139535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0.9829942003342180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86058519793459554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73439412484700117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749250749250749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0.9671848013816926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86289549376797703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0.9567852017222133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.98015192354814995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57034220532319391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.937382827146606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81775700934579443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62724014336917566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0.9992313604919292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.9104151493080845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9996001599360255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86169754416199917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0.4744958481613286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90909090909090906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0.99913340903944603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.94170403587443952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79617834394904463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92592592592592593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99009900990099009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0.9310986964618249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0.9850746268656716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79428117553613975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0.9836065573770491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88888888888888884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0.9864364981504315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.98765432098765427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68311195445920303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8561643835616438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0.94102885821831872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0.95675468809797171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0.95628415300546443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7213939619828549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99681020733652315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90744101633393826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0.97866510080250535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0.9583133684714901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7237635705669481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0.9836065573770491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58333333333333337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9857612267250821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76923076923076927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90909090909090906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8371703641691083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99709934735315442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65189048239895697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0.9575923392612859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0.98911968348170132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0.93005952380952384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0.31746031746031744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.9810333551340745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7918552036199094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.9861932938856016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99009900990099009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0.9709680551509855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0.94117647058823528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0.98640946953090747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88136788295434509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0.45871559633027525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0.9860050890585241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0.94398993077407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96153846153846156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0.45248868778280543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8426966292134830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.9560229445506691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0.962463907603464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8493771234428085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72202166064981954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0.9661835748792270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99750623441396513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0.93833780160857905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.9998750156230471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98960910440376049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0.92905405405405406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0.9647853352629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0.95754867539099908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0.9779951100244498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99262620533182078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8951406649616368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99989001209866912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95238095238095233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8556759840273816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0.9633911368015414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873362445414847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0.976562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0.44843049327354262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0.94517958412098302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70242656449552998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54347826086956519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.9584664536741214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8928571428571429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9002925950934053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0.96385542168674698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9959167413604223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0.98171970209884907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0.9110233829334952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81967213114754101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7268951194184839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99690958030106669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0.93370681605975725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0.4739336492890995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80906148867313921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0.92165898617511521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0.9655616350177019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76923076923076927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0.9661835748792270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8361204013377926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0.99999411768166069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99132589838909546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0.9385665529010238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72463768115942029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0.9886307464162135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0.91659028414298804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7142857142857143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0.96540627514078836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0.9711535037599826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0.9247842170160296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0.9732360097323601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76923076923076927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0.92123869755272947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0.91199270405836752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9973753280839895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0.94741828517290383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8928571428571429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0.94428706326723322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99009900990099009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0.95969289827255277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74250993107032803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0.95040411182834938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.9746588693957114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5390835579514824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0.34602076124567471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.92421441774491686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0.9276437847866418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0.9110629067245119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5860805860805861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65789473684210531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0.987841945288753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65274151436031336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7792207792207792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992907801418439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99354197714853454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52273915316257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71326676176890158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80427631578947367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79239302694136293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52631578947368418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71942446043165464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0.4950495049504950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0.96730508802476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0.97729165119288208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970873786407767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7865168539325843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99009900990099009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82115289866973229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8818897637795275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66666666666666663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0.46598322460391428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0.9799118079372856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99009900990099009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88235294117647056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9615384615384615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86705202312138729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88613203367301729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78206465067778941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700934579439252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84175084175084181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7228915662650602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62523329600597233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8753501400560224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99397590361445787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64432989690721654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782778864970645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82508250825082508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88731144631765746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78431372549019607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6321112515802781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0.94994775287359201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0.93580385551188472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803858520900321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0.91992882562277578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0.97633136094674555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0.94786729857819907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0.94073377234242705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99337748344370858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0.9487666034155597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0.9297136481963554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0.9637625289128758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0.9852216748768473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0.95785440613026818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5555555555555555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0.94043887147335425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99447513812154698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.98814229249011853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84464555052790347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90909090909090906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.97402597402597402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908710902713410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0.9866798223976319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99255583126550873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590219224283305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87989441267047952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0.9846396218983851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94339622641509435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9803921568627450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85531004989308623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0.98861593768723788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7575757575757575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.78125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8406304728546409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79239302694136293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640204865556978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0.96946194861851676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65217391304347827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5541871921182266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7785130400934215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83565459610027859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8130081300813007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95238095238095233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0.978125555753156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0.95541401273885351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99601593625498008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0.9777777777777777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87405492810898211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.98130841121495327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98039215686274506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0.9541984732824427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0.98199672667757776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0.94097519247219841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881661614745614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9954751131221719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.9996401295533607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6944444444444444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0.9661835748792270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0.9221902017291066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0.9765625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67164179104477617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.94795715233671429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99502487562189057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76595744680851063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0.95465393794749398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0.9191176470588234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9009009009009009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9952229299363056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874508089199825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8192244675040961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0.97276264591439687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0.94232331437855399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0.986874568242376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76923076923076927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99986668444207438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878048780487804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0.34843205574912894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.92165898617511521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86580086580086579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8395061728395061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0.91385402705007923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7898894154818325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99502487562189057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78431372549019607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99940035978412955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5714285714285714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78585461689587421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90388671286532085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794044665012407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8438818565400844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0.92827004219409281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0.9746588693957114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90826521344232514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0.49504950495049505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76923076923076927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0.95831336847149018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99950024987506247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5859375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8862629246676514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54347826086956519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76765609007164792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0.9482758620689655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65224625623960064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6161429451632778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73529411764705888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6925207756232687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99206349206349209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0.93632958801498123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80128205128205132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84090909090909094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99009900990099009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88495575221238942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0.9506564056133997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0.9113001215066828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901097913066061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83333333333333337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0.95298602287166456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0.97402597402597402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0.98207709305180457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.959885386819484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.837684449489216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.54788069073783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.742946708463950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.2397408207343412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.27777777777777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181818181818183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.66666666666666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.0901339829476244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.7900207900207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.666666666666668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99618957487609894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96153846153846156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96153846153846156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0.39893617021276595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9950248756218905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5733944954128440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860141063134354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0.945000945000945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0.90293453724604966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99337748344370858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0.9800718719372754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9009009009009009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0.9859502095144194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9615384615384615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0.91428571428571426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8683473389355742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0.96927088213342982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0.9661835748792270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72358900144717797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0.91286307053941906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991501416430594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0.98489822718319109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88008800880088012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7142857142857143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77669902912621358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0.9717779487387131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0.9756097560975609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90826521344232514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88678687555424185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8936550491510276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7183908045977011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902061855670103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7190795781399808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0.94607379375591294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0.985915492957746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9975559878298169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0.91603053435114501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84507042253521125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83333333333333337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781494216942794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79365079365079361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7744186046511627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0.93085106382978722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99875156054931336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64516129032258063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92592592592592593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90481360839667024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99206349206349209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82508250825082508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9966777408637873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0.91603053435114501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810185185185185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73347839906114765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0.96649572649572646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8241758241758241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5376344086021505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0.33333333333333331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0.9237875288683602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7084468664850136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8771929824561403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65047701647875111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.98522167487684731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0.97703957010258913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.97493036211699169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6420545746388443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99255583126550873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0.41771094402673348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0.47619047619047616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0.95679907219483906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99206349206349209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8992805755395683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.97996515679442509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0.97515619507659512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78740157480314965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.29524140326502257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99255583126550873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.74113856068743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.812154696132596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.870967741935484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.488549618320610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.512880562060889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.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.66666666666666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.5555555555555554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.9689440993788816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.5865921787709496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.079207920792079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0.9659969088098918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95238095238095233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99552015928322546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75414781297134237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88495575221238942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0.9676795045480937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83333333333333337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77138849929873776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.98901098901098905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0.9215376513954712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.9771986970684039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90707678631765365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0.9899480673243881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0.9412650602409639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8813900780659783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0.9741831717650543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85653104925053536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0.92891263808866942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68493150684931503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90744101633393826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0.92421441774491686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99750623441396513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0.93709734098629494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6983240223463687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0.9520031733439111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0.96172340834775916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83333333333333337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0.9118541033434650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0.98280098280098283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7756948933419521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8695652173913043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66334991708126034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901171522979873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9971509971509972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.603448275862068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.1428571428571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.676245210727969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.11524163568773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.29268292682927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.8756218905472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.97162315550510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.73708920187793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.089058524173028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.296703296703296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0.98765432098765427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8214676889375685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0.30303030303030304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0.91282519397535367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99057071023919929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71360608943862991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0.99999000009999905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83865881682014121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0.93240093240093236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0.43859649122807015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0.93984962406015038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69767441860465118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0.956545504236130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0.90892564988183966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94339622641509435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92592592592592593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0.9485866059571238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839160839160839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65502183406113534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9980039920159680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0.4444444444444444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0.9432004678274320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.95541401273885351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8571428571428571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0.917150718434729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625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88888888888888884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.97943192948090108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0.9918273426961834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0.98765432098765427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E-2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.467889908256881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.55788514129443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.694835680751174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.410231185440236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.505938242280287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.037037037037038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.1873895109015908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.106153123532174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.19782300047326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.315789473684209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.93427230046948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.153846153846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.152125279642057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.23076923076923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.660377358490565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.333333333333329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.7123076923076921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.8181818181818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.9681274900398407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.00663716814159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.66666666666666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.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.894123360854783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.145044319097501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.653061224489795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.142857142857146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.690036900369003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.79661016949153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.94294770206022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.076923076923077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.6403712296983759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.846153846153847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.411764705882353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.6818181818181817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.0712530712530715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.518518518518519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.0477815699658701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.3333333333335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.67052023121387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.4851485148514851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.535947712418300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.538461538461538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.44444444444446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.4324324324324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.672903441363180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.750275027502750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.555555555555557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.518518518518519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.295081967213115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.309248554913294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.5502183406113534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.3333333333333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.680491551459293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.150110375275936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.3520871143375679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.0909090909090917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.281368821292775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.160965794768611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.1989924433249364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.5454545454545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.805836139169472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.76923076923077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.70297029702970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.341154090044388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.117647058823529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.1201248049921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.10958904109589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.666666666666671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.095238095238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.11111111111111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.87301587301587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.017543859649122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.6666666666666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.146341463414634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.487666034155598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.38862559241706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.6363636363637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.9411764705882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.7393364928909953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.280409731113956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.12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.096774193548387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.965517241379317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.345794392523364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.545454545454547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.5555555555555554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.489795918367346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.8733556873871549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.78947368421052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.1201248049921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.245901639344263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.649006622516556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.875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.91304347826087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.48428835489833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.666666666668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.8571428571428572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.0362173038229372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.7482517482517483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.0553633217993079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.649006622516556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.34782608695652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.9502487562189046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.666666666666668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.73333333333333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.133180252583237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.15789473684210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.9230769230769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.142857142857143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.23809523809524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.53846153846153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.6896551724137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.437584857439501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.953488372093023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.5650623885918002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.25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.6440677966101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.89124697370070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.5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.7137042062415198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.1253985122210413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.75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.30564784053156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.666666666666666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.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.095238095238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.1904761904762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.666666666666666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.17391304347826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.4545454545454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.6647784071976011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.6642984014209592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.5454545454545459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.6753688989784337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.886792452830188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.5161290322580649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.47368421052631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.087719298245617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.816326530612244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.37037037037036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.194805194805194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.14814814814815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.64203612479474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.999999999999986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.9069767441860463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.060606060606060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.594594594594597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.7414965986394559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.4722222222222223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.23595505617977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.3542857142857141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.6113306982872198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.276595744680851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.2592592592592595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.83333333333333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.25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.843137254901960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.66666666666666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.739726027397260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.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.75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.649635036496350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.6801872074882995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.34782608695652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.4164305949008498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.78048780487804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.847457627118644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.488372093023255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.91489361702127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0.73067996217656661"/>
    <n v="63.917582417582416"/>
    <x v="0"/>
    <s v="television"/>
    <x v="0"/>
    <d v="2015-06-22T00:10:11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0.70122159284788099"/>
    <n v="185.48101265822785"/>
    <x v="0"/>
    <s v="television"/>
    <x v="1"/>
    <d v="2017-01-31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0.95238095238095233"/>
    <n v="15"/>
    <x v="0"/>
    <s v="television"/>
    <x v="2"/>
    <d v="2016-02-0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0.9624639076034649"/>
    <n v="69.266666666666666"/>
    <x v="0"/>
    <s v="television"/>
    <x v="3"/>
    <d v="2014-07-08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0.81306401696495034"/>
    <n v="190.55028169014085"/>
    <x v="0"/>
    <s v="television"/>
    <x v="4"/>
    <d v="2015-11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0.91093394077448742"/>
    <n v="93.40425531914893"/>
    <x v="0"/>
    <s v="television"/>
    <x v="5"/>
    <d v="2016-07-12T22:23:27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0.93907735649724144"/>
    <n v="146.87931034482759"/>
    <x v="0"/>
    <s v="television"/>
    <x v="6"/>
    <d v="2014-06-04T01:44:10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0.98792535675082327"/>
    <n v="159.82456140350877"/>
    <x v="0"/>
    <s v="television"/>
    <x v="7"/>
    <d v="2016-05-26T01:07:47"/>
    <x v="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0.99956590280792346"/>
    <n v="291.79333333333335"/>
    <x v="0"/>
    <s v="television"/>
    <x v="8"/>
    <d v="2016-04-08T22:40:12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0.7936633914824045"/>
    <n v="31.499500000000001"/>
    <x v="0"/>
    <s v="television"/>
    <x v="9"/>
    <d v="2016-03-18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0.99502487562189057"/>
    <n v="158.68421052631578"/>
    <x v="0"/>
    <s v="television"/>
    <x v="10"/>
    <d v="2014-05-21T01:37:59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0.82987551867219922"/>
    <n v="80.333333333333329"/>
    <x v="0"/>
    <s v="television"/>
    <x v="11"/>
    <d v="2016-07-21T18:41:02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0.60498507703476645"/>
    <n v="59.961305925030231"/>
    <x v="0"/>
    <s v="television"/>
    <x v="12"/>
    <d v="2014-06-01T17:07:05"/>
    <x v="12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0.62511162707626367"/>
    <n v="109.78431372549019"/>
    <x v="0"/>
    <s v="television"/>
    <x v="13"/>
    <d v="2016-05-18T16:15:09"/>
    <x v="13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0.99075297225891679"/>
    <n v="147.70731707317074"/>
    <x v="0"/>
    <s v="television"/>
    <x v="14"/>
    <d v="2014-06-18T00:38:08"/>
    <x v="14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0.93808630393996251"/>
    <n v="21.755102040816325"/>
    <x v="0"/>
    <s v="television"/>
    <x v="15"/>
    <d v="2015-09-09T09:24:18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0.99758915953113314"/>
    <n v="171.84285714285716"/>
    <x v="0"/>
    <s v="television"/>
    <x v="16"/>
    <d v="2014-05-01T19:06:51"/>
    <x v="16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0.99337748344370858"/>
    <n v="41.944444444444443"/>
    <x v="0"/>
    <s v="television"/>
    <x v="17"/>
    <d v="2014-10-05T17:33:42"/>
    <x v="17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0.94054707861374642"/>
    <n v="93.264122807017543"/>
    <x v="0"/>
    <s v="television"/>
    <x v="18"/>
    <d v="2014-08-18T13:00:56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0.68825910931174084"/>
    <n v="56.136363636363633"/>
    <x v="0"/>
    <s v="television"/>
    <x v="19"/>
    <d v="2015-06-20T19:35:34"/>
    <x v="19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0.99800399201596801"/>
    <n v="80.16"/>
    <x v="0"/>
    <s v="television"/>
    <x v="20"/>
    <d v="2015-07-15T18:11:52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0.9162951956414066"/>
    <n v="199.9009900990099"/>
    <x v="0"/>
    <s v="television"/>
    <x v="21"/>
    <d v="2014-08-27T15:03:09"/>
    <x v="21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0.85365853658536583"/>
    <n v="51.25"/>
    <x v="0"/>
    <s v="television"/>
    <x v="22"/>
    <d v="2014-12-16T21:52:20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0.84388185654008441"/>
    <n v="103.04347826086956"/>
    <x v="0"/>
    <s v="television"/>
    <x v="23"/>
    <d v="2015-04-03T18:41:41"/>
    <x v="23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0.91905272447928432"/>
    <n v="66.346149825783982"/>
    <x v="0"/>
    <s v="television"/>
    <x v="24"/>
    <d v="2015-08-13T19:41:03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0.75"/>
    <n v="57.142857142857146"/>
    <x v="0"/>
    <s v="television"/>
    <x v="25"/>
    <d v="2015-11-10T00:36:01"/>
    <x v="25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0.64432989690721654"/>
    <n v="102.10526315789474"/>
    <x v="0"/>
    <s v="television"/>
    <x v="26"/>
    <d v="2014-07-08T12:22:24"/>
    <x v="26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0.89505482210785414"/>
    <n v="148.96666666666667"/>
    <x v="0"/>
    <s v="television"/>
    <x v="27"/>
    <d v="2014-10-17T03:57:13"/>
    <x v="27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0.99651220727453915"/>
    <n v="169.6056338028169"/>
    <x v="0"/>
    <s v="television"/>
    <x v="28"/>
    <d v="2015-11-16T23:08:04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0.81081081081081086"/>
    <n v="31.623931623931625"/>
    <x v="0"/>
    <s v="television"/>
    <x v="29"/>
    <d v="2014-06-22T16:09:28"/>
    <x v="29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0.98716926744636591"/>
    <n v="76.45264150943396"/>
    <x v="0"/>
    <s v="television"/>
    <x v="30"/>
    <d v="2014-07-22T07:01:55"/>
    <x v="3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07T19:00:34"/>
    <x v="31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0.99754558204768584"/>
    <n v="320.44943820224717"/>
    <x v="0"/>
    <s v="television"/>
    <x v="32"/>
    <d v="2016-04-01T15:03:37"/>
    <x v="3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0.97947761194029848"/>
    <n v="83.75"/>
    <x v="0"/>
    <s v="television"/>
    <x v="33"/>
    <d v="2015-10-09T15:51:41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0.76650943396226412"/>
    <n v="49.882352941176471"/>
    <x v="0"/>
    <s v="television"/>
    <x v="34"/>
    <d v="2014-07-21T07:43:21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0.60060060060060061"/>
    <n v="59.464285714285715"/>
    <x v="0"/>
    <s v="television"/>
    <x v="35"/>
    <d v="2015-04-04T07:00:14"/>
    <x v="35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0.70348223707351387"/>
    <n v="193.84090909090909"/>
    <x v="0"/>
    <s v="television"/>
    <x v="36"/>
    <d v="2015-03-05T07:22:05"/>
    <x v="36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0.54513467304309038"/>
    <n v="159.51383399209487"/>
    <x v="0"/>
    <s v="television"/>
    <x v="37"/>
    <d v="2015-01-28T16:37:59"/>
    <x v="37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0.90876045074518352"/>
    <n v="41.68181818181818"/>
    <x v="0"/>
    <s v="television"/>
    <x v="38"/>
    <d v="2013-04-11T01:22:24"/>
    <x v="38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0.76347533974652615"/>
    <n v="150.89861751152074"/>
    <x v="0"/>
    <s v="television"/>
    <x v="39"/>
    <d v="2014-04-25T01:07:48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0.98667982239763197"/>
    <n v="126.6875"/>
    <x v="0"/>
    <s v="television"/>
    <x v="40"/>
    <d v="2014-05-30T05:08:08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09-05T13:39:14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0.70493454179254789"/>
    <n v="117.51479289940828"/>
    <x v="0"/>
    <s v="television"/>
    <x v="42"/>
    <d v="2014-11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0.32398107950495691"/>
    <n v="117.36121673003802"/>
    <x v="0"/>
    <s v="television"/>
    <x v="43"/>
    <d v="2014-06-12T18:58:06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08-23T02:22:17"/>
    <x v="44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0.83333333333333337"/>
    <n v="98.360655737704917"/>
    <x v="0"/>
    <s v="television"/>
    <x v="45"/>
    <d v="2016-03-28T14:58:27"/>
    <x v="45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0.96"/>
    <n v="194.44444444444446"/>
    <x v="0"/>
    <s v="television"/>
    <x v="46"/>
    <d v="2015-11-15T23:09:34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0.92927302970885872"/>
    <n v="76.865000000000009"/>
    <x v="0"/>
    <s v="television"/>
    <x v="47"/>
    <d v="2014-10-20T19:40:0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0.92635479388605835"/>
    <n v="56.815789473684212"/>
    <x v="0"/>
    <s v="television"/>
    <x v="48"/>
    <d v="2015-01-29T12:24:20"/>
    <x v="48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09-24T04:14:05"/>
    <x v="49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4-12-22T18:04:18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0.78113904274960944"/>
    <n v="118.33613445378151"/>
    <x v="0"/>
    <s v="television"/>
    <x v="51"/>
    <d v="2015-07-11T22:17:17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0.86051114361930992"/>
    <n v="223.48076923076923"/>
    <x v="0"/>
    <s v="television"/>
    <x v="52"/>
    <d v="2014-06-17T16:50:46"/>
    <x v="52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0.91213134691395559"/>
    <n v="28.111111111111111"/>
    <x v="0"/>
    <s v="television"/>
    <x v="53"/>
    <d v="2014-03-21T13:10:45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0.99009900990099009"/>
    <n v="194.23076923076923"/>
    <x v="0"/>
    <s v="television"/>
    <x v="54"/>
    <d v="2015-11-25T17:07:01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0.77547339945897209"/>
    <n v="128.95348837209303"/>
    <x v="0"/>
    <s v="television"/>
    <x v="55"/>
    <d v="2016-05-06T23:15:16"/>
    <x v="55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0.93229227362778233"/>
    <n v="49.316091954022987"/>
    <x v="0"/>
    <s v="television"/>
    <x v="56"/>
    <d v="2015-05-25T13:10:24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0.98135426889106969"/>
    <n v="221.52173913043478"/>
    <x v="0"/>
    <s v="television"/>
    <x v="57"/>
    <d v="2015-03-26T19:59:22"/>
    <x v="57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0.97172286463900492"/>
    <n v="137.21333333333334"/>
    <x v="0"/>
    <s v="television"/>
    <x v="58"/>
    <d v="2014-10-20T17:52:52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0.99874457806537187"/>
    <n v="606.82242424242418"/>
    <x v="0"/>
    <s v="television"/>
    <x v="59"/>
    <d v="2015-08-14T05:39:36"/>
    <x v="59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0.96808961498000357"/>
    <n v="43.040092592592593"/>
    <x v="0"/>
    <s v="shorts"/>
    <x v="60"/>
    <d v="2014-03-03T21:38:37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0.67430883344571813"/>
    <n v="322.39130434782606"/>
    <x v="0"/>
    <s v="shorts"/>
    <x v="61"/>
    <d v="2013-05-15T19:32:37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0.64627315812149932"/>
    <n v="96.708333333333329"/>
    <x v="0"/>
    <s v="shorts"/>
    <x v="62"/>
    <d v="2013-02-06T19:11:18"/>
    <x v="62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0.88091368367270539"/>
    <n v="35.474531249999998"/>
    <x v="0"/>
    <s v="shorts"/>
    <x v="63"/>
    <d v="2013-12-04T21:53:33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0.57692307692307687"/>
    <n v="86.666666666666671"/>
    <x v="0"/>
    <s v="shorts"/>
    <x v="64"/>
    <d v="2013-06-08T00:26:21"/>
    <x v="6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0.92998538594393521"/>
    <n v="132.05263157894737"/>
    <x v="0"/>
    <s v="shorts"/>
    <x v="65"/>
    <d v="2014-07-15T19:42:34"/>
    <x v="65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0.84317032040472173"/>
    <n v="91.230769230769226"/>
    <x v="0"/>
    <s v="shorts"/>
    <x v="66"/>
    <d v="2016-06-18T20:23:40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0.86021505376344087"/>
    <n v="116.25"/>
    <x v="0"/>
    <s v="shorts"/>
    <x v="67"/>
    <d v="2012-06-15T14:00:04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0.78636959370904325"/>
    <n v="21.194444444444443"/>
    <x v="0"/>
    <s v="shorts"/>
    <x v="68"/>
    <d v="2014-01-24T13:39:51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0.90136945060630624"/>
    <n v="62.327134831460668"/>
    <x v="0"/>
    <s v="shorts"/>
    <x v="69"/>
    <d v="2011-08-31T04:30:25"/>
    <x v="69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0.78616352201257866"/>
    <n v="37.411764705882355"/>
    <x v="0"/>
    <s v="shorts"/>
    <x v="70"/>
    <d v="2011-07-06T21:30:45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0.80681308830121024"/>
    <n v="69.71875"/>
    <x v="0"/>
    <s v="shorts"/>
    <x v="71"/>
    <d v="2012-03-29T06:30:57"/>
    <x v="71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0.92243186582809222"/>
    <n v="58.170731707317074"/>
    <x v="0"/>
    <s v="shorts"/>
    <x v="72"/>
    <d v="2012-10-26T00:14:41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2-13T18:09:44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0.88548861261644185"/>
    <n v="19.471034482758618"/>
    <x v="0"/>
    <s v="shorts"/>
    <x v="74"/>
    <d v="2015-12-22T11:41:35"/>
    <x v="74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0.86633663366336633"/>
    <n v="85.957446808510639"/>
    <x v="0"/>
    <s v="shorts"/>
    <x v="75"/>
    <d v="2013-03-24T05:01:12"/>
    <x v="75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0.65217391304347827"/>
    <n v="30.666666666666668"/>
    <x v="0"/>
    <s v="shorts"/>
    <x v="76"/>
    <d v="2011-10-28T16:35:58"/>
    <x v="7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0.25477707006369427"/>
    <n v="60.384615384615387"/>
    <x v="0"/>
    <s v="shorts"/>
    <x v="77"/>
    <d v="2012-03-29T03:28:3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3.7009622501850484E-2"/>
    <n v="38.6"/>
    <x v="0"/>
    <s v="shorts"/>
    <x v="78"/>
    <d v="2016-08-22T17:32:01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0.78740157480314965"/>
    <n v="40.268292682926827"/>
    <x v="0"/>
    <s v="shorts"/>
    <x v="79"/>
    <d v="2014-03-26T18:38:13"/>
    <x v="79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0.93240093240093236"/>
    <n v="273.82978723404256"/>
    <x v="0"/>
    <s v="shorts"/>
    <x v="80"/>
    <d v="2013-11-05T02:00:56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0.50505050505050508"/>
    <n v="53.035714285714285"/>
    <x v="0"/>
    <s v="shorts"/>
    <x v="81"/>
    <d v="2012-07-10T03:48:47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0.99987501562304715"/>
    <n v="40.005000000000003"/>
    <x v="0"/>
    <s v="shorts"/>
    <x v="82"/>
    <d v="2011-09-09T19:41:01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0.97560975609756095"/>
    <n v="15.76923076923077"/>
    <x v="0"/>
    <s v="shorts"/>
    <x v="83"/>
    <d v="2015-02-07T14:46:29"/>
    <x v="83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4-15T18:11:26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0.79681274900398402"/>
    <n v="71.714285714285708"/>
    <x v="0"/>
    <s v="shorts"/>
    <x v="85"/>
    <d v="2011-08-24T03:00:37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0.93926111458985595"/>
    <n v="375.76470588235293"/>
    <x v="0"/>
    <s v="shorts"/>
    <x v="86"/>
    <d v="2015-10-14T13:20:45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0.95602294455066916"/>
    <n v="104.6"/>
    <x v="0"/>
    <s v="shorts"/>
    <x v="87"/>
    <d v="2010-05-24T12:56:43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0.97222222222222221"/>
    <n v="60"/>
    <x v="0"/>
    <s v="shorts"/>
    <x v="88"/>
    <d v="2014-05-27T15:48:51"/>
    <x v="88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0.86906141367323286"/>
    <n v="123.28571428571429"/>
    <x v="0"/>
    <s v="shorts"/>
    <x v="89"/>
    <d v="2013-05-08T18:03:12"/>
    <x v="89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0.99601593625498008"/>
    <n v="31.375"/>
    <x v="0"/>
    <s v="shorts"/>
    <x v="90"/>
    <d v="2011-06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0.83333333333333337"/>
    <n v="78.260869565217391"/>
    <x v="0"/>
    <s v="shorts"/>
    <x v="91"/>
    <d v="2011-03-17T09:39:24"/>
    <x v="91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0.95057034220532322"/>
    <n v="122.32558139534883"/>
    <x v="0"/>
    <s v="shorts"/>
    <x v="92"/>
    <d v="2016-12-17T04:46:23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0.9041591320072333"/>
    <n v="73.733333333333334"/>
    <x v="0"/>
    <s v="shorts"/>
    <x v="93"/>
    <d v="2012-06-05T20:35:37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0.96153846153846156"/>
    <n v="21.666666666666668"/>
    <x v="0"/>
    <s v="shorts"/>
    <x v="94"/>
    <d v="2014-03-18T17:13:42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0.76086956521739135"/>
    <n v="21.904761904761905"/>
    <x v="0"/>
    <s v="shorts"/>
    <x v="95"/>
    <d v="2012-01-27T00:07:21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0.87209302325581395"/>
    <n v="50.588235294117645"/>
    <x v="0"/>
    <s v="shorts"/>
    <x v="96"/>
    <d v="2010-05-26T15:54:01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0.94117647058823528"/>
    <n v="53.125"/>
    <x v="0"/>
    <s v="shorts"/>
    <x v="97"/>
    <d v="2011-06-12T03:14:42"/>
    <x v="97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0.94117647058823528"/>
    <n v="56.666666666666664"/>
    <x v="0"/>
    <s v="shorts"/>
    <x v="98"/>
    <d v="2012-11-01T19:04:34"/>
    <x v="98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0.94322419181407169"/>
    <n v="40.776666666666664"/>
    <x v="0"/>
    <s v="shorts"/>
    <x v="99"/>
    <d v="2013-12-23T21:39:59"/>
    <x v="9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0-15T18:04:46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2-12-31T18:38:30"/>
    <x v="101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0.78277886497064575"/>
    <n v="117.92307692307692"/>
    <x v="0"/>
    <s v="shorts"/>
    <x v="102"/>
    <d v="2010-11-23T03:08:53"/>
    <x v="102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0.95098756400877837"/>
    <n v="27.897959183673468"/>
    <x v="0"/>
    <s v="shorts"/>
    <x v="103"/>
    <d v="2014-02-12T19:20:30"/>
    <x v="10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0.83333333333333337"/>
    <n v="60"/>
    <x v="0"/>
    <s v="shorts"/>
    <x v="104"/>
    <d v="2011-03-10T16:41:06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0.93101988997037666"/>
    <n v="39.383333333333333"/>
    <x v="0"/>
    <s v="shorts"/>
    <x v="105"/>
    <d v="2016-04-25T17:23:40"/>
    <x v="105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0.99502487562189057"/>
    <n v="186.11111111111111"/>
    <x v="0"/>
    <s v="shorts"/>
    <x v="106"/>
    <d v="2012-03-19T18:38:21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0.97592713077423554"/>
    <n v="111.37681159420291"/>
    <x v="0"/>
    <s v="shorts"/>
    <x v="107"/>
    <d v="2011-04-02T23:34:47"/>
    <x v="10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0.40540540540540543"/>
    <n v="78.723404255319153"/>
    <x v="0"/>
    <s v="shorts"/>
    <x v="108"/>
    <d v="2013-04-01T14:42:50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0.45558086560364464"/>
    <n v="46.702127659574465"/>
    <x v="0"/>
    <s v="shorts"/>
    <x v="109"/>
    <d v="2011-01-27T00:37:10"/>
    <x v="109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0.76470588235294112"/>
    <n v="65.384615384615387"/>
    <x v="0"/>
    <s v="shorts"/>
    <x v="110"/>
    <d v="2013-10-10T22:47:33"/>
    <x v="11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0.64695009242144175"/>
    <n v="102.0754716981132"/>
    <x v="0"/>
    <s v="shorts"/>
    <x v="111"/>
    <d v="2015-05-01T07:59:47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0.96153846153846156"/>
    <n v="64.197530864197532"/>
    <x v="0"/>
    <s v="shorts"/>
    <x v="112"/>
    <d v="2014-03-20T01:01:58"/>
    <x v="112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0.70921985815602839"/>
    <n v="90.384615384615387"/>
    <x v="0"/>
    <s v="shorts"/>
    <x v="113"/>
    <d v="2011-07-29T18:12:08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0.967741935483871"/>
    <n v="88.571428571428569"/>
    <x v="0"/>
    <s v="shorts"/>
    <x v="114"/>
    <d v="2011-11-14T06:34:48"/>
    <x v="114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0.71202531645569622"/>
    <n v="28.727272727272727"/>
    <x v="0"/>
    <s v="shorts"/>
    <x v="115"/>
    <d v="2012-01-10T17:44:04"/>
    <x v="11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0.87983911513323276"/>
    <n v="69.78947368421052"/>
    <x v="0"/>
    <s v="shorts"/>
    <x v="116"/>
    <d v="2011-02-21T11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0.9950864840719823"/>
    <n v="167.48962962962963"/>
    <x v="0"/>
    <s v="shorts"/>
    <x v="117"/>
    <d v="2010-03-11T20:02:24"/>
    <x v="11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0.88470834704631274"/>
    <n v="144.91230769230768"/>
    <x v="0"/>
    <s v="shorts"/>
    <x v="118"/>
    <d v="2011-06-29T01:17:16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0.95641682116476856"/>
    <n v="91.840540540540545"/>
    <x v="0"/>
    <s v="shorts"/>
    <x v="119"/>
    <d v="2011-07-15T01:39:46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7000"/>
    <n v="10"/>
    <x v="0"/>
    <s v="science fiction"/>
    <x v="120"/>
    <d v="2016-09-03T01:11:47"/>
    <x v="12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000"/>
    <n v="1"/>
    <x v="0"/>
    <s v="science fiction"/>
    <x v="121"/>
    <d v="2015-04-02T16:55:10"/>
    <x v="121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e v="#DIV/0!"/>
    <e v="#DIV/0!"/>
    <x v="0"/>
    <s v="science fiction"/>
    <x v="122"/>
    <d v="2016-08-11T10:21:47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364.23841059602648"/>
    <n v="25.166666666666668"/>
    <x v="0"/>
    <s v="science fiction"/>
    <x v="123"/>
    <d v="2014-09-22T18:46:04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e v="#DIV/0!"/>
    <e v="#DIV/0!"/>
    <x v="0"/>
    <s v="science fiction"/>
    <x v="124"/>
    <d v="2015-04-20T22:17:22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7.1428571428571432"/>
    <n v="11.666666666666666"/>
    <x v="0"/>
    <s v="science fiction"/>
    <x v="125"/>
    <d v="2016-12-05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18.024513338139869"/>
    <n v="106.69230769230769"/>
    <x v="0"/>
    <s v="science fiction"/>
    <x v="126"/>
    <d v="2015-05-11T14:08:57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42.10526315789474"/>
    <n v="47.5"/>
    <x v="0"/>
    <s v="science fiction"/>
    <x v="127"/>
    <d v="2015-03-04T14:59:01"/>
    <x v="127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53.561863952865558"/>
    <n v="311.16666666666669"/>
    <x v="0"/>
    <s v="science fiction"/>
    <x v="128"/>
    <d v="2016-09-15T05:28:13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e v="#DIV/0!"/>
    <e v="#DIV/0!"/>
    <x v="0"/>
    <s v="science fiction"/>
    <x v="129"/>
    <d v="2014-08-31T22:29:43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e v="#DIV/0!"/>
    <e v="#DIV/0!"/>
    <x v="0"/>
    <s v="science fiction"/>
    <x v="130"/>
    <d v="2014-05-19T21:58:12"/>
    <x v="13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e v="#DIV/0!"/>
    <e v="#DIV/0!"/>
    <x v="0"/>
    <s v="science fiction"/>
    <x v="131"/>
    <d v="2016-06-20T20:06:01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.450685826257349"/>
    <n v="94.506172839506178"/>
    <x v="0"/>
    <s v="science fiction"/>
    <x v="132"/>
    <d v="2014-09-23T19:30:07"/>
    <x v="132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e v="#DIV/0!"/>
    <e v="#DIV/0!"/>
    <x v="0"/>
    <s v="science fiction"/>
    <x v="133"/>
    <d v="2016-05-01T19:23:04"/>
    <x v="133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e v="#DIV/0!"/>
    <e v="#DIV/0!"/>
    <x v="0"/>
    <s v="science fiction"/>
    <x v="134"/>
    <d v="2015-08-05T21:50:18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7.4441687344913152"/>
    <n v="80.599999999999994"/>
    <x v="0"/>
    <s v="science fiction"/>
    <x v="135"/>
    <d v="2014-05-29T09:09:57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e v="#DIV/0!"/>
    <e v="#DIV/0!"/>
    <x v="0"/>
    <s v="science fiction"/>
    <x v="136"/>
    <d v="2015-04-02T09:50:34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e v="#DIV/0!"/>
    <e v="#DIV/0!"/>
    <x v="0"/>
    <s v="science fiction"/>
    <x v="137"/>
    <d v="2015-08-23T13:46:33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1.833616298811545"/>
    <n v="81.241379310344826"/>
    <x v="0"/>
    <s v="science fiction"/>
    <x v="138"/>
    <d v="2015-07-01T06:10:41"/>
    <x v="138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02T22:06:12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e v="#DIV/0!"/>
    <e v="#DIV/0!"/>
    <x v="0"/>
    <s v="science fiction"/>
    <x v="140"/>
    <d v="2015-02-18T04:45:32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9.2807424593967518"/>
    <n v="46.178571428571431"/>
    <x v="0"/>
    <s v="science fiction"/>
    <x v="141"/>
    <d v="2015-04-16T03:40:23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00"/>
    <n v="10"/>
    <x v="0"/>
    <s v="science fiction"/>
    <x v="142"/>
    <d v="2014-10-26T21:26:18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e v="#DIV/0!"/>
    <e v="#DIV/0!"/>
    <x v="0"/>
    <s v="science fiction"/>
    <x v="143"/>
    <d v="2016-07-08T01:32:22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3.6231884057971016"/>
    <n v="55.945945945945944"/>
    <x v="0"/>
    <s v="science fiction"/>
    <x v="144"/>
    <d v="2015-02-12T18:17:52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13.31360946745562"/>
    <n v="37.555555555555557"/>
    <x v="0"/>
    <s v="science fiction"/>
    <x v="145"/>
    <d v="2015-07-15T13:00:52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73.91304347826087"/>
    <n v="38.333333333333336"/>
    <x v="0"/>
    <s v="science fiction"/>
    <x v="146"/>
    <d v="2016-11-19T00:23:18"/>
    <x v="146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e v="#DIV/0!"/>
    <e v="#DIV/0!"/>
    <x v="0"/>
    <s v="science fiction"/>
    <x v="147"/>
    <d v="2014-11-26T18:25:40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1250"/>
    <n v="20"/>
    <x v="0"/>
    <s v="science fiction"/>
    <x v="148"/>
    <d v="2016-01-28T06:45:36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08.69565217391305"/>
    <n v="15.333333333333334"/>
    <x v="0"/>
    <s v="science fiction"/>
    <x v="149"/>
    <d v="2014-11-25T04:07:50"/>
    <x v="149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4.31721572794899"/>
    <n v="449.43283582089555"/>
    <x v="0"/>
    <s v="science fiction"/>
    <x v="150"/>
    <d v="2015-03-27T03:53:02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1785.7142857142858"/>
    <n v="28"/>
    <x v="0"/>
    <s v="science fiction"/>
    <x v="151"/>
    <d v="2015-04-19T13:13:11"/>
    <x v="15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12666.666666666666"/>
    <n v="15"/>
    <x v="0"/>
    <s v="science fiction"/>
    <x v="152"/>
    <d v="2014-08-24T01:51:40"/>
    <x v="152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39.27576601671308"/>
    <n v="35.9"/>
    <x v="0"/>
    <s v="science fiction"/>
    <x v="153"/>
    <d v="2014-10-21T14:04:04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7.5"/>
    <n v="13.333333333333334"/>
    <x v="0"/>
    <s v="science fiction"/>
    <x v="154"/>
    <d v="2015-04-21T13:08:15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16666.666666666668"/>
    <n v="20.25"/>
    <x v="0"/>
    <s v="science fiction"/>
    <x v="155"/>
    <d v="2015-06-13T13:25:3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19.607843137254903"/>
    <n v="119"/>
    <x v="0"/>
    <s v="science fiction"/>
    <x v="156"/>
    <d v="2014-06-04T02:59: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374.375"/>
    <n v="4"/>
    <x v="0"/>
    <s v="science fiction"/>
    <x v="157"/>
    <d v="2016-01-27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e v="#DIV/0!"/>
    <e v="#DIV/0!"/>
    <x v="0"/>
    <s v="science fiction"/>
    <x v="158"/>
    <d v="2014-09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50000"/>
    <n v="10"/>
    <x v="0"/>
    <s v="science fiction"/>
    <x v="159"/>
    <d v="2016-05-24T10:25:45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e v="#DIV/0!"/>
    <e v="#DIV/0!"/>
    <x v="0"/>
    <s v="drama"/>
    <x v="160"/>
    <d v="2015-06-16T21:54:51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0000"/>
    <n v="5"/>
    <x v="0"/>
    <s v="drama"/>
    <x v="161"/>
    <d v="2014-06-02T16:29:55"/>
    <x v="161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6.4367816091954024"/>
    <n v="43.5"/>
    <x v="0"/>
    <s v="drama"/>
    <x v="162"/>
    <d v="2014-07-15T03:02:36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e v="#DIV/0!"/>
    <e v="#DIV/0!"/>
    <x v="0"/>
    <s v="drama"/>
    <x v="163"/>
    <d v="2015-08-27T23:04:14"/>
    <x v="163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87.5"/>
    <n v="91.428571428571431"/>
    <x v="0"/>
    <s v="drama"/>
    <x v="164"/>
    <d v="2014-07-21T18:18:21"/>
    <x v="164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e v="#DIV/0!"/>
    <e v="#DIV/0!"/>
    <x v="0"/>
    <s v="drama"/>
    <x v="165"/>
    <d v="2015-12-13T15:48:44"/>
    <x v="165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1.6666666666666667"/>
    <n v="3000"/>
    <x v="0"/>
    <s v="drama"/>
    <x v="166"/>
    <d v="2016-12-17T01:49:22"/>
    <x v="166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0000"/>
    <n v="5.5"/>
    <x v="0"/>
    <s v="drama"/>
    <x v="167"/>
    <d v="2015-06-05T22:15:35"/>
    <x v="167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24.615384615384617"/>
    <n v="108.33333333333333"/>
    <x v="0"/>
    <s v="drama"/>
    <x v="168"/>
    <d v="2015-02-17T20:02:50"/>
    <x v="168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4.4642857142857144"/>
    <n v="56"/>
    <x v="0"/>
    <s v="drama"/>
    <x v="169"/>
    <d v="2014-09-18T12:07:3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0.76923076923077"/>
    <n v="32.5"/>
    <x v="0"/>
    <s v="drama"/>
    <x v="170"/>
    <d v="2015-07-31T23:28:03"/>
    <x v="17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50000"/>
    <n v="1"/>
    <x v="0"/>
    <s v="drama"/>
    <x v="171"/>
    <d v="2016-06-13T04:20:14"/>
    <x v="171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e v="#DIV/0!"/>
    <e v="#DIV/0!"/>
    <x v="0"/>
    <s v="drama"/>
    <x v="172"/>
    <d v="2015-02-12T09:28:43"/>
    <x v="172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e v="#DIV/0!"/>
    <e v="#DIV/0!"/>
    <x v="0"/>
    <s v="drama"/>
    <x v="173"/>
    <d v="2015-01-29T13:45:08"/>
    <x v="173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e v="#DIV/0!"/>
    <e v="#DIV/0!"/>
    <x v="0"/>
    <s v="drama"/>
    <x v="174"/>
    <d v="2015-03-09T18:12:56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15.420200462606013"/>
    <n v="49.884615384615387"/>
    <x v="0"/>
    <s v="drama"/>
    <x v="175"/>
    <d v="2014-08-04T18:40:11"/>
    <x v="175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e v="#DIV/0!"/>
    <e v="#DIV/0!"/>
    <x v="0"/>
    <s v="drama"/>
    <x v="176"/>
    <d v="2015-07-06T19:46:39"/>
    <x v="176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2.5"/>
    <n v="25.714285714285715"/>
    <x v="0"/>
    <s v="drama"/>
    <x v="177"/>
    <d v="2015-03-07T01:08:46"/>
    <x v="177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e v="#DIV/0!"/>
    <e v="#DIV/0!"/>
    <x v="0"/>
    <s v="drama"/>
    <x v="178"/>
    <d v="2015-10-27T22:55:45"/>
    <x v="178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5"/>
    <n v="100"/>
    <x v="0"/>
    <s v="drama"/>
    <x v="179"/>
    <d v="2016-02-03T01:55:55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2.9925187032418954"/>
    <n v="30.846153846153847"/>
    <x v="0"/>
    <s v="drama"/>
    <x v="180"/>
    <d v="2015-03-04T23:47:23"/>
    <x v="18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4.7409972299168972"/>
    <n v="180.5"/>
    <x v="0"/>
    <s v="drama"/>
    <x v="181"/>
    <d v="2015-05-23T17:48:15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e v="#DIV/0!"/>
    <e v="#DIV/0!"/>
    <x v="0"/>
    <s v="drama"/>
    <x v="182"/>
    <d v="2016-12-08T00:17:12"/>
    <x v="18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2.788933511825078"/>
    <n v="373.5"/>
    <x v="0"/>
    <s v="drama"/>
    <x v="183"/>
    <d v="2014-10-27T19:26:50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29.411764705882351"/>
    <n v="25.5"/>
    <x v="0"/>
    <s v="drama"/>
    <x v="184"/>
    <d v="2014-07-05T18:59:22"/>
    <x v="184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18.181818181818183"/>
    <n v="220"/>
    <x v="0"/>
    <s v="drama"/>
    <x v="185"/>
    <d v="2016-07-19T21:52:19"/>
    <x v="185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e v="#DIV/0!"/>
    <e v="#DIV/0!"/>
    <x v="0"/>
    <s v="drama"/>
    <x v="186"/>
    <d v="2017-02-01T19:30:34"/>
    <x v="186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6.25"/>
    <n v="160"/>
    <x v="0"/>
    <s v="drama"/>
    <x v="187"/>
    <d v="2015-06-27T05:37:37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e v="#DIV/0!"/>
    <e v="#DIV/0!"/>
    <x v="0"/>
    <s v="drama"/>
    <x v="188"/>
    <d v="2014-08-06T04:23:35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1449.2753623188405"/>
    <n v="69"/>
    <x v="0"/>
    <s v="drama"/>
    <x v="189"/>
    <d v="2016-07-05T16:34:37"/>
    <x v="189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240"/>
    <n v="50"/>
    <x v="0"/>
    <s v="drama"/>
    <x v="190"/>
    <d v="2016-06-06T15:37:26"/>
    <x v="19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20"/>
    <n v="83.333333333333329"/>
    <x v="0"/>
    <s v="drama"/>
    <x v="191"/>
    <d v="2015-08-23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58823.529411764706"/>
    <n v="5.666666666666667"/>
    <x v="0"/>
    <s v="drama"/>
    <x v="192"/>
    <d v="2014-09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e v="#DIV/0!"/>
    <e v="#DIV/0!"/>
    <x v="0"/>
    <s v="drama"/>
    <x v="193"/>
    <d v="2014-09-29T22:26:06"/>
    <x v="19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833.33333333333337"/>
    <n v="1"/>
    <x v="0"/>
    <s v="drama"/>
    <x v="194"/>
    <d v="2016-01-06T23:55:31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e v="#DIV/0!"/>
    <e v="#DIV/0!"/>
    <x v="0"/>
    <s v="drama"/>
    <x v="195"/>
    <d v="2015-05-11T16:05:32"/>
    <x v="195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2.3890784982935154"/>
    <n v="77.10526315789474"/>
    <x v="0"/>
    <s v="drama"/>
    <x v="196"/>
    <d v="2015-09-12T13:01:38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9.5419847328244281"/>
    <n v="32.75"/>
    <x v="0"/>
    <s v="drama"/>
    <x v="197"/>
    <d v="2017-01-06T20:21:40"/>
    <x v="197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89.605734767025083"/>
    <n v="46.5"/>
    <x v="0"/>
    <s v="drama"/>
    <x v="198"/>
    <d v="2014-09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e v="#DIV/0!"/>
    <e v="#DIV/0!"/>
    <x v="0"/>
    <s v="drama"/>
    <x v="199"/>
    <d v="2016-08-02T02:58:22"/>
    <x v="199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3.8178867996563901"/>
    <n v="87.308333333333337"/>
    <x v="0"/>
    <s v="drama"/>
    <x v="200"/>
    <d v="2014-08-16T02:00:03"/>
    <x v="20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1.7105263157894737"/>
    <n v="54.285714285714285"/>
    <x v="0"/>
    <s v="drama"/>
    <x v="201"/>
    <d v="2015-01-19T19:38:49"/>
    <x v="201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e v="#DIV/0!"/>
    <e v="#DIV/0!"/>
    <x v="0"/>
    <s v="drama"/>
    <x v="202"/>
    <d v="2015-09-08T22:16:04"/>
    <x v="202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.3512064343163539"/>
    <n v="93.25"/>
    <x v="0"/>
    <s v="drama"/>
    <x v="203"/>
    <d v="2014-11-30T20:21:04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1.9715440475799297"/>
    <n v="117.68368136117556"/>
    <x v="0"/>
    <s v="drama"/>
    <x v="204"/>
    <d v="2016-07-05T14:00:03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6.1538461538461542"/>
    <n v="76.470588235294116"/>
    <x v="0"/>
    <s v="drama"/>
    <x v="205"/>
    <d v="2015-09-01T15:10:22"/>
    <x v="205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e v="#DIV/0!"/>
    <e v="#DIV/0!"/>
    <x v="0"/>
    <s v="drama"/>
    <x v="206"/>
    <d v="2016-07-16T00:06:23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6.572769953051643"/>
    <n v="163.84615384615384"/>
    <x v="0"/>
    <s v="drama"/>
    <x v="207"/>
    <d v="2014-12-05T04:43:58"/>
    <x v="207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e v="#DIV/0!"/>
    <e v="#DIV/0!"/>
    <x v="0"/>
    <s v="drama"/>
    <x v="208"/>
    <d v="2014-11-16T08:52:47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e v="#DIV/0!"/>
    <e v="#DIV/0!"/>
    <x v="0"/>
    <s v="drama"/>
    <x v="209"/>
    <d v="2015-06-10T22:08:55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3.9603960396039604"/>
    <n v="91.818181818181813"/>
    <x v="0"/>
    <s v="drama"/>
    <x v="210"/>
    <d v="2015-09-02T01:33:12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2.2421524663677128"/>
    <n v="185.83333333333334"/>
    <x v="0"/>
    <s v="drama"/>
    <x v="211"/>
    <d v="2015-08-20T03:50:17"/>
    <x v="211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6300"/>
    <n v="1"/>
    <x v="0"/>
    <s v="drama"/>
    <x v="212"/>
    <d v="2016-02-16T21:08:40"/>
    <x v="21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2500"/>
    <n v="20"/>
    <x v="0"/>
    <s v="drama"/>
    <x v="213"/>
    <d v="2015-07-17T14:15:47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12500"/>
    <n v="1"/>
    <x v="0"/>
    <s v="drama"/>
    <x v="214"/>
    <d v="2015-01-05T15:22:29"/>
    <x v="214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440"/>
    <n v="10"/>
    <x v="0"/>
    <s v="drama"/>
    <x v="215"/>
    <d v="2016-01-06T05:31:22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1.7953824200462347"/>
    <n v="331.53833333333336"/>
    <x v="0"/>
    <s v="drama"/>
    <x v="216"/>
    <d v="2015-03-03T23:00:37"/>
    <x v="216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8.3731055848614258"/>
    <n v="314.28947368421052"/>
    <x v="0"/>
    <s v="drama"/>
    <x v="217"/>
    <d v="2014-11-27T15:22:29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50"/>
    <n v="100"/>
    <x v="0"/>
    <s v="drama"/>
    <x v="218"/>
    <d v="2015-03-16T15:04:49"/>
    <x v="218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5.6721497447532618"/>
    <n v="115.98684210526316"/>
    <x v="0"/>
    <s v="drama"/>
    <x v="219"/>
    <d v="2016-02-29T07:50:25"/>
    <x v="219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38.88888888888889"/>
    <n v="120"/>
    <x v="0"/>
    <s v="drama"/>
    <x v="220"/>
    <d v="2015-07-10T15:27:10"/>
    <x v="22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e v="#DIV/0!"/>
    <e v="#DIV/0!"/>
    <x v="0"/>
    <s v="drama"/>
    <x v="221"/>
    <d v="2015-01-27T20:06:04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7.6923076923076925"/>
    <n v="65"/>
    <x v="0"/>
    <s v="drama"/>
    <x v="222"/>
    <d v="2015-01-27T18:28:38"/>
    <x v="222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e v="#DIV/0!"/>
    <e v="#DIV/0!"/>
    <x v="0"/>
    <s v="drama"/>
    <x v="223"/>
    <d v="2016-04-22T01:09:10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e v="#DIV/0!"/>
    <e v="#DIV/0!"/>
    <x v="0"/>
    <s v="drama"/>
    <x v="224"/>
    <d v="2015-05-11T05:38:46"/>
    <x v="224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e v="#DIV/0!"/>
    <e v="#DIV/0!"/>
    <x v="0"/>
    <s v="drama"/>
    <x v="225"/>
    <d v="2016-03-09T23:04:14"/>
    <x v="225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16"/>
    <n v="125"/>
    <x v="0"/>
    <s v="drama"/>
    <x v="226"/>
    <d v="2015-04-12T15:59:04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e v="#DIV/0!"/>
    <e v="#DIV/0!"/>
    <x v="0"/>
    <s v="drama"/>
    <x v="227"/>
    <d v="2015-06-09T21:27:21"/>
    <x v="227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e v="#DIV/0!"/>
    <e v="#DIV/0!"/>
    <x v="0"/>
    <s v="drama"/>
    <x v="228"/>
    <d v="2015-04-02T16:28:25"/>
    <x v="228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e v="#DIV/0!"/>
    <e v="#DIV/0!"/>
    <x v="0"/>
    <s v="drama"/>
    <x v="229"/>
    <d v="2016-01-14T22:24:57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250"/>
    <n v="30"/>
    <x v="0"/>
    <s v="drama"/>
    <x v="230"/>
    <d v="2015-05-05T18:39:11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e v="#DIV/0!"/>
    <e v="#DIV/0!"/>
    <x v="0"/>
    <s v="drama"/>
    <x v="231"/>
    <d v="2015-12-03T23:00:51"/>
    <x v="23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6.363636363636367"/>
    <n v="15.714285714285714"/>
    <x v="0"/>
    <s v="drama"/>
    <x v="232"/>
    <d v="2015-01-28T19:49:06"/>
    <x v="232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e v="#DIV/0!"/>
    <e v="#DIV/0!"/>
    <x v="0"/>
    <s v="drama"/>
    <x v="233"/>
    <d v="2016-08-30T21:52:52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2.4937655860349128"/>
    <n v="80.2"/>
    <x v="0"/>
    <s v="drama"/>
    <x v="234"/>
    <d v="2015-05-12T00:50:59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e v="#DIV/0!"/>
    <e v="#DIV/0!"/>
    <x v="0"/>
    <s v="drama"/>
    <x v="235"/>
    <d v="2015-06-09T21:48:17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e v="#DIV/0!"/>
    <e v="#DIV/0!"/>
    <x v="0"/>
    <s v="drama"/>
    <x v="236"/>
    <d v="2015-11-13T02:01:39"/>
    <x v="236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00"/>
    <n v="50"/>
    <x v="0"/>
    <s v="drama"/>
    <x v="237"/>
    <d v="2016-01-08T13:51:09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e v="#DIV/0!"/>
    <e v="#DIV/0!"/>
    <x v="0"/>
    <s v="drama"/>
    <x v="238"/>
    <d v="2016-12-09T23:06:00"/>
    <x v="238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4"/>
    <n v="50"/>
    <x v="0"/>
    <s v="drama"/>
    <x v="239"/>
    <d v="2015-10-20T02:38:50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0.9290733051225385"/>
    <n v="117.84759124087591"/>
    <x v="0"/>
    <s v="documentary"/>
    <x v="240"/>
    <d v="2013-03-21T17:00:11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0.8878048780487805"/>
    <n v="109.04255319148936"/>
    <x v="0"/>
    <s v="documentary"/>
    <x v="241"/>
    <d v="2014-11-06T16:45:04"/>
    <x v="241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0.88135593220338981"/>
    <n v="73.019801980198025"/>
    <x v="0"/>
    <s v="documentary"/>
    <x v="242"/>
    <d v="2011-11-15T11:49:50"/>
    <x v="242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0.97473487211478482"/>
    <n v="78.195121951219505"/>
    <x v="0"/>
    <s v="documentary"/>
    <x v="243"/>
    <d v="2014-01-23T01:08:24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0.87906567876428476"/>
    <n v="47.398809523809526"/>
    <x v="0"/>
    <s v="documentary"/>
    <x v="244"/>
    <d v="2010-02-04T07:45:59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0.96413420748168144"/>
    <n v="54.020833333333336"/>
    <x v="0"/>
    <s v="documentary"/>
    <x v="245"/>
    <d v="2012-07-17T01:16:25"/>
    <x v="24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0.32737510639690959"/>
    <n v="68.488789237668158"/>
    <x v="0"/>
    <s v="documentary"/>
    <x v="246"/>
    <d v="2010-10-29T08:43:25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0.74571215510812827"/>
    <n v="108.14516129032258"/>
    <x v="0"/>
    <s v="documentary"/>
    <x v="247"/>
    <d v="2010-09-09T14:30:14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0.98684592432633256"/>
    <n v="589.95205479452056"/>
    <x v="0"/>
    <s v="documentary"/>
    <x v="248"/>
    <d v="2011-11-23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0.88558271342543393"/>
    <n v="48.051063829787232"/>
    <x v="0"/>
    <s v="documentary"/>
    <x v="249"/>
    <d v="2010-06-03T22:10:20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0.94711917916337807"/>
    <n v="72.482837528604122"/>
    <x v="0"/>
    <s v="documentary"/>
    <x v="250"/>
    <d v="2013-05-07T13:34:51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0.79635949943117179"/>
    <n v="57.077922077922075"/>
    <x v="0"/>
    <s v="documentary"/>
    <x v="251"/>
    <d v="2012-04-14T18:54:06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0.54182921543129603"/>
    <n v="85.444444444444443"/>
    <x v="0"/>
    <s v="documentary"/>
    <x v="252"/>
    <d v="2010-03-29T15:54:18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0.99272005294506949"/>
    <n v="215.85714285714286"/>
    <x v="0"/>
    <s v="documentary"/>
    <x v="253"/>
    <d v="2012-01-16T15:37:15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0.85508637441239532"/>
    <n v="89.38643312101911"/>
    <x v="0"/>
    <s v="documentary"/>
    <x v="254"/>
    <d v="2015-09-16T22:51:50"/>
    <x v="254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0.93691515998997499"/>
    <n v="45.418404255319146"/>
    <x v="0"/>
    <s v="documentary"/>
    <x v="255"/>
    <d v="2011-02-14T12:38:02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0.71890726096333568"/>
    <n v="65.756363636363631"/>
    <x v="0"/>
    <s v="documentary"/>
    <x v="256"/>
    <d v="2013-02-14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0.93697454133088409"/>
    <n v="66.70405357142856"/>
    <x v="0"/>
    <s v="documentary"/>
    <x v="257"/>
    <d v="2016-04-19T15:02:42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0.52317672909908963"/>
    <n v="83.345930232558146"/>
    <x v="0"/>
    <s v="documentary"/>
    <x v="258"/>
    <d v="2011-05-19T01:14:26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0.75793236858311719"/>
    <n v="105.04609341825902"/>
    <x v="0"/>
    <s v="documentary"/>
    <x v="259"/>
    <d v="2015-03-09T17:42:4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0.93984962406015038"/>
    <n v="120.90909090909091"/>
    <x v="0"/>
    <s v="documentary"/>
    <x v="260"/>
    <d v="2010-06-01T18:07:59"/>
    <x v="26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0.93109869646182497"/>
    <n v="97.63636363636364"/>
    <x v="0"/>
    <s v="documentary"/>
    <x v="261"/>
    <d v="2012-04-18T21:15:04"/>
    <x v="261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0.41666666666666669"/>
    <n v="41.379310344827587"/>
    <x v="0"/>
    <s v="documentary"/>
    <x v="262"/>
    <d v="2011-01-12T05:57:08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0.84687572302014846"/>
    <n v="30.654485981308412"/>
    <x v="0"/>
    <s v="documentary"/>
    <x v="263"/>
    <d v="2012-08-28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0.84602368866328259"/>
    <n v="64.945054945054949"/>
    <x v="0"/>
    <s v="documentary"/>
    <x v="264"/>
    <d v="2012-04-11T14:53:15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0.90009000900090008"/>
    <n v="95.775862068965523"/>
    <x v="0"/>
    <s v="documentary"/>
    <x v="265"/>
    <d v="2010-03-30T05:53:50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0.6872852233676976"/>
    <n v="40.416666666666664"/>
    <x v="0"/>
    <s v="documentary"/>
    <x v="266"/>
    <d v="2010-01-27T04:11:47"/>
    <x v="266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0.75971197275217806"/>
    <n v="78.578424242424248"/>
    <x v="0"/>
    <s v="documentary"/>
    <x v="267"/>
    <d v="2014-05-26T10:51:39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0.89766606822262118"/>
    <n v="50.18018018018018"/>
    <x v="0"/>
    <s v="documentary"/>
    <x v="268"/>
    <d v="2011-09-23T03:39:3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0.67919200873549601"/>
    <n v="92.251735588972423"/>
    <x v="0"/>
    <s v="documentary"/>
    <x v="269"/>
    <d v="2017-01-23T04:43:42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0.65527065527065531"/>
    <n v="57.540983606557376"/>
    <x v="0"/>
    <s v="documentary"/>
    <x v="270"/>
    <d v="2011-04-04T20:47:5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0.95529231944975157"/>
    <n v="109.42160278745645"/>
    <x v="0"/>
    <s v="documentary"/>
    <x v="271"/>
    <d v="2013-12-04T02:24:2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0.56359090063704553"/>
    <n v="81.892461538461546"/>
    <x v="0"/>
    <s v="documentary"/>
    <x v="272"/>
    <d v="2010-02-26T21:36:31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0.92785207811029935"/>
    <n v="45.667711864406776"/>
    <x v="0"/>
    <s v="documentary"/>
    <x v="273"/>
    <d v="2011-06-03T11:57:46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0.64102564102564108"/>
    <n v="55.221238938053098"/>
    <x v="0"/>
    <s v="documentary"/>
    <x v="274"/>
    <d v="2012-03-01T21:53:49"/>
    <x v="274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0.9225517782185525"/>
    <n v="65.298192771084331"/>
    <x v="0"/>
    <s v="documentary"/>
    <x v="275"/>
    <d v="2012-10-11T00:46:06"/>
    <x v="27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0.6775067750677507"/>
    <n v="95.225806451612897"/>
    <x v="0"/>
    <s v="documentary"/>
    <x v="276"/>
    <d v="2012-02-28T01:57:54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0.90594859787032389"/>
    <n v="75.444794952681391"/>
    <x v="0"/>
    <s v="documentary"/>
    <x v="277"/>
    <d v="2015-04-23T21:23:39"/>
    <x v="277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0.66512292457013356"/>
    <n v="97.816867469879512"/>
    <x v="0"/>
    <s v="documentary"/>
    <x v="278"/>
    <d v="2012-09-12T00:58:59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0.63565398138132101"/>
    <n v="87.685606557377056"/>
    <x v="0"/>
    <s v="documentary"/>
    <x v="279"/>
    <d v="2017-01-24T05:51:36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0.64043447074495341"/>
    <n v="54.748948106591868"/>
    <x v="0"/>
    <s v="documentary"/>
    <x v="280"/>
    <d v="2014-04-15T14:10:35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0.82927241146386188"/>
    <n v="83.953417721518989"/>
    <x v="0"/>
    <s v="documentary"/>
    <x v="281"/>
    <d v="2009-05-17T03:55:13"/>
    <x v="281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0.98825079609091904"/>
    <n v="254.38547486033519"/>
    <x v="0"/>
    <s v="documentary"/>
    <x v="282"/>
    <d v="2010-01-16T22:04:52"/>
    <x v="282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0.87510118357435085"/>
    <n v="101.8269801980198"/>
    <x v="0"/>
    <s v="documentary"/>
    <x v="283"/>
    <d v="2011-05-12T17:02:24"/>
    <x v="283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0.95578399855103147"/>
    <n v="55.066394736842106"/>
    <x v="0"/>
    <s v="documentary"/>
    <x v="284"/>
    <d v="2011-12-27T17:43:00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0.43701504986185646"/>
    <n v="56.901438721136763"/>
    <x v="0"/>
    <s v="documentary"/>
    <x v="285"/>
    <d v="2013-08-20T18:08:48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0.91614242960972336"/>
    <n v="121.28148148148148"/>
    <x v="0"/>
    <s v="documentary"/>
    <x v="286"/>
    <d v="2013-02-08T19:35:24"/>
    <x v="286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0.56721497447532609"/>
    <n v="91.189655172413794"/>
    <x v="0"/>
    <s v="documentary"/>
    <x v="287"/>
    <d v="2012-10-02T06:40:18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0.96889254225970156"/>
    <n v="115.44812080536913"/>
    <x v="0"/>
    <s v="documentary"/>
    <x v="288"/>
    <d v="2012-05-22T04:03:13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0.95401640908223617"/>
    <n v="67.771551724137936"/>
    <x v="0"/>
    <s v="documentary"/>
    <x v="289"/>
    <d v="2013-10-03T10:57:14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0.9373437760373271"/>
    <n v="28.576190476190476"/>
    <x v="0"/>
    <s v="documentary"/>
    <x v="290"/>
    <d v="2010-12-14T08:51:37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0.83319446758873517"/>
    <n v="46.8828125"/>
    <x v="0"/>
    <s v="documentary"/>
    <x v="291"/>
    <d v="2013-04-12T18:27:26"/>
    <x v="291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0.98515438025908253"/>
    <n v="154.42231237322514"/>
    <x v="0"/>
    <s v="documentary"/>
    <x v="292"/>
    <d v="2011-09-26T19:16:39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0.98634294385432475"/>
    <n v="201.22137404580153"/>
    <x v="0"/>
    <s v="documentary"/>
    <x v="293"/>
    <d v="2014-03-21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6-14T02:01:3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0.75126332440632171"/>
    <n v="100.08204511278196"/>
    <x v="0"/>
    <s v="documentary"/>
    <x v="295"/>
    <d v="2013-09-02T00:06:49"/>
    <x v="295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0.84227407261413234"/>
    <n v="230.08953488372092"/>
    <x v="0"/>
    <s v="documentary"/>
    <x v="296"/>
    <d v="2012-08-13T11:24:43"/>
    <x v="296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0.99364069952305245"/>
    <n v="141.74647887323943"/>
    <x v="0"/>
    <s v="documentary"/>
    <x v="297"/>
    <d v="2015-03-26T17:28:21"/>
    <x v="297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0.91800041441161562"/>
    <n v="56.344351395730705"/>
    <x v="0"/>
    <s v="documentary"/>
    <x v="298"/>
    <d v="2014-03-11T11:07:28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0.55880750478478924"/>
    <n v="73.341188524590166"/>
    <x v="0"/>
    <s v="documentary"/>
    <x v="299"/>
    <d v="2010-10-18T05:24:20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0.9830653235110689"/>
    <n v="85.337785234899329"/>
    <x v="0"/>
    <s v="documentary"/>
    <x v="300"/>
    <d v="2011-03-24T23:02:18"/>
    <x v="300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0.8422116477870889"/>
    <n v="61.496215139442228"/>
    <x v="0"/>
    <s v="documentary"/>
    <x v="301"/>
    <d v="2013-02-07T17:42:15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0.99542106310969536"/>
    <n v="93.018518518518519"/>
    <x v="0"/>
    <s v="documentary"/>
    <x v="302"/>
    <d v="2012-01-25T20:33:58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0.72744907856450047"/>
    <n v="50.292682926829265"/>
    <x v="0"/>
    <s v="documentary"/>
    <x v="303"/>
    <d v="2012-05-03T01:42:26"/>
    <x v="303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0.43169121381411885"/>
    <n v="106.43243243243244"/>
    <x v="0"/>
    <s v="documentary"/>
    <x v="304"/>
    <d v="2012-07-24T02:16:37"/>
    <x v="304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0.76726342710997442"/>
    <n v="51.719576719576722"/>
    <x v="0"/>
    <s v="documentary"/>
    <x v="305"/>
    <d v="2012-02-09T15:07:29"/>
    <x v="30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0.34141345168999659"/>
    <n v="36.612499999999997"/>
    <x v="0"/>
    <s v="documentary"/>
    <x v="306"/>
    <d v="2013-02-28T20:05:33"/>
    <x v="306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0.89832584728460596"/>
    <n v="42.517361111111114"/>
    <x v="0"/>
    <s v="documentary"/>
    <x v="307"/>
    <d v="2013-01-08T22:40:01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0.94726870855699397"/>
    <n v="62.712871287128714"/>
    <x v="0"/>
    <s v="documentary"/>
    <x v="308"/>
    <d v="2011-01-24T16:40:10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0.8407286314806165"/>
    <n v="89.957983193277315"/>
    <x v="0"/>
    <s v="documentary"/>
    <x v="309"/>
    <d v="2012-08-13T18:02:14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0.96034726156978367"/>
    <n v="28.924722222222222"/>
    <x v="0"/>
    <s v="documentary"/>
    <x v="310"/>
    <d v="2011-10-05T04:23:43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0.96059956782625433"/>
    <n v="138.8022"/>
    <x v="0"/>
    <s v="documentary"/>
    <x v="311"/>
    <d v="2011-11-21T05:16:32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0.8938547486033519"/>
    <n v="61.301369863013697"/>
    <x v="0"/>
    <s v="documentary"/>
    <x v="312"/>
    <d v="2013-03-15T21:03:5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0.95478798090424033"/>
    <n v="80.202702702702709"/>
    <x v="0"/>
    <s v="documentary"/>
    <x v="313"/>
    <d v="2010-06-28T05:28:14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0.25963910164870829"/>
    <n v="32.095833333333331"/>
    <x v="0"/>
    <s v="documentary"/>
    <x v="314"/>
    <d v="2013-01-30T19:59:48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0.98767383059418457"/>
    <n v="200.88888888888889"/>
    <x v="0"/>
    <s v="documentary"/>
    <x v="315"/>
    <d v="2012-07-23T18:32:14"/>
    <x v="31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0.87894058361654748"/>
    <n v="108.01265822784811"/>
    <x v="0"/>
    <s v="documentary"/>
    <x v="316"/>
    <d v="2014-11-07T22:09:57"/>
    <x v="316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0.99203068681591222"/>
    <n v="95.699367088607602"/>
    <x v="0"/>
    <s v="documentary"/>
    <x v="317"/>
    <d v="2013-11-11T16:14:43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0.35295778624876467"/>
    <n v="49.880281690140848"/>
    <x v="0"/>
    <s v="documentary"/>
    <x v="318"/>
    <d v="2013-02-25T00:55:51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0.88746893858714948"/>
    <n v="110.47058823529412"/>
    <x v="0"/>
    <s v="documentary"/>
    <x v="319"/>
    <d v="2009-11-06T20:07:0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0.93826233814974669"/>
    <n v="134.91139240506328"/>
    <x v="0"/>
    <s v="documentary"/>
    <x v="320"/>
    <d v="2015-11-23T13:13:53"/>
    <x v="32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0.97406211733273962"/>
    <n v="106.62314540059347"/>
    <x v="0"/>
    <s v="documentary"/>
    <x v="321"/>
    <d v="2016-10-04T10:43:06"/>
    <x v="321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0.92668099933278969"/>
    <n v="145.04301075268816"/>
    <x v="0"/>
    <s v="documentary"/>
    <x v="322"/>
    <d v="2016-04-13T13:40:48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0.81251880830574785"/>
    <n v="114.58620689655173"/>
    <x v="0"/>
    <s v="documentary"/>
    <x v="323"/>
    <d v="2016-11-23T07:42:46"/>
    <x v="323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0.98425196850393704"/>
    <n v="105.3170731707317"/>
    <x v="0"/>
    <s v="documentary"/>
    <x v="324"/>
    <d v="2015-06-29T15:01:48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0.95789110693896318"/>
    <n v="70.921195652173907"/>
    <x v="0"/>
    <s v="documentary"/>
    <x v="325"/>
    <d v="2016-11-15T04:30:33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0.88550638568171591"/>
    <n v="147.17167680278018"/>
    <x v="0"/>
    <s v="documentary"/>
    <x v="326"/>
    <d v="2017-02-09T07:33:26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0.73313782991202348"/>
    <n v="160.47058823529412"/>
    <x v="0"/>
    <s v="documentary"/>
    <x v="327"/>
    <d v="2015-02-23T05:38:49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0.96511681773961921"/>
    <n v="156.04578313253012"/>
    <x v="0"/>
    <s v="documentary"/>
    <x v="328"/>
    <d v="2015-10-01T22:43:08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0.94786729857819907"/>
    <n v="63.17365269461078"/>
    <x v="0"/>
    <s v="documentary"/>
    <x v="329"/>
    <d v="2015-10-14T11:12:07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0.98204264870931535"/>
    <n v="104.82352941176471"/>
    <x v="0"/>
    <s v="documentary"/>
    <x v="330"/>
    <d v="2013-04-15T12:22:43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0.93804230570798741"/>
    <n v="97.356164383561648"/>
    <x v="0"/>
    <s v="documentary"/>
    <x v="331"/>
    <d v="2016-05-17T13:57:14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0.88483829580144224"/>
    <n v="203.63063063063063"/>
    <x v="0"/>
    <s v="documentary"/>
    <x v="332"/>
    <d v="2015-09-16T16:19:37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0.79854664510590723"/>
    <n v="188.31203007518798"/>
    <x v="0"/>
    <s v="documentary"/>
    <x v="333"/>
    <d v="2016-03-08T15:16:31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0.98823994465856313"/>
    <n v="146.65217391304347"/>
    <x v="0"/>
    <s v="documentary"/>
    <x v="334"/>
    <d v="2015-04-07T16:22:37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0.97309673726388091"/>
    <n v="109.1875"/>
    <x v="0"/>
    <s v="documentary"/>
    <x v="335"/>
    <d v="2015-04-07T17:41:55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0.85587772314615174"/>
    <n v="59.249046653144013"/>
    <x v="0"/>
    <s v="documentary"/>
    <x v="336"/>
    <d v="2015-10-14T14:18:38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0.98845159058335108"/>
    <n v="97.904838709677421"/>
    <x v="0"/>
    <s v="documentary"/>
    <x v="337"/>
    <d v="2015-02-12T03:05:08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0.90798811625153442"/>
    <n v="70.000169491525426"/>
    <x v="0"/>
    <s v="documentary"/>
    <x v="338"/>
    <d v="2016-07-08T18:08:10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0.9252120277563608"/>
    <n v="72.865168539325836"/>
    <x v="0"/>
    <s v="documentary"/>
    <x v="339"/>
    <d v="2015-03-30T18:14:28"/>
    <x v="339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0.79985374103021167"/>
    <n v="146.34782608695653"/>
    <x v="0"/>
    <s v="documentary"/>
    <x v="340"/>
    <d v="2017-02-06T16:03:27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0.93708165997322623"/>
    <n v="67.909090909090907"/>
    <x v="0"/>
    <s v="documentary"/>
    <x v="341"/>
    <d v="2014-09-12T21:06:38"/>
    <x v="341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0.99634937588675099"/>
    <n v="169.85083076923075"/>
    <x v="0"/>
    <s v="documentary"/>
    <x v="342"/>
    <d v="2016-03-30T18:44:25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0.98011701943800744"/>
    <n v="58.413339694656486"/>
    <x v="0"/>
    <s v="documentary"/>
    <x v="343"/>
    <d v="2014-10-14T17:42:25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0.97958944967541961"/>
    <n v="119.99298245614035"/>
    <x v="0"/>
    <s v="documentary"/>
    <x v="344"/>
    <d v="2015-04-17T23:18:14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0.81118881118881114"/>
    <n v="99.860335195530723"/>
    <x v="0"/>
    <s v="documentary"/>
    <x v="345"/>
    <d v="2015-04-20T22:39:50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0.5872376809279295"/>
    <n v="90.579148936170213"/>
    <x v="0"/>
    <s v="documentary"/>
    <x v="346"/>
    <d v="2015-09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0.89613363144712144"/>
    <n v="117.77361477572559"/>
    <x v="0"/>
    <s v="documentary"/>
    <x v="347"/>
    <d v="2015-10-15T11:53:29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0.970873786407767"/>
    <n v="86.554621848739501"/>
    <x v="0"/>
    <s v="documentary"/>
    <x v="348"/>
    <d v="2015-07-22T14:05:16"/>
    <x v="348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0.93777223294728651"/>
    <n v="71.899281437125751"/>
    <x v="0"/>
    <s v="documentary"/>
    <x v="349"/>
    <d v="2017-01-25T11:58:28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0.87138375740676188"/>
    <n v="129.81900452488688"/>
    <x v="0"/>
    <s v="documentary"/>
    <x v="350"/>
    <d v="2016-08-04T01:35:09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0.78529194382852918"/>
    <n v="44.912863070539416"/>
    <x v="0"/>
    <s v="documentary"/>
    <x v="351"/>
    <d v="2016-02-27T23:09:14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0.85792724776938911"/>
    <n v="40.755244755244753"/>
    <x v="0"/>
    <s v="documentary"/>
    <x v="352"/>
    <d v="2014-09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0.92065607125602222"/>
    <n v="103.52394779771615"/>
    <x v="0"/>
    <s v="documentary"/>
    <x v="353"/>
    <d v="2015-10-20T19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0.96206706981858159"/>
    <n v="125.44827586206897"/>
    <x v="0"/>
    <s v="documentary"/>
    <x v="354"/>
    <d v="2016-03-09T19:52:01"/>
    <x v="354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0.86016220201523719"/>
    <n v="246.60606060606059"/>
    <x v="0"/>
    <s v="documentary"/>
    <x v="355"/>
    <d v="2014-10-31T07:03:14"/>
    <x v="355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0.97378189622601086"/>
    <n v="79.401340206185566"/>
    <x v="0"/>
    <s v="documentary"/>
    <x v="356"/>
    <d v="2016-02-15T19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0.57471264367816088"/>
    <n v="86.138613861386133"/>
    <x v="0"/>
    <s v="documentary"/>
    <x v="357"/>
    <d v="2015-03-15T05:19: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0.97004501008846811"/>
    <n v="193.04868913857678"/>
    <x v="0"/>
    <s v="documentary"/>
    <x v="358"/>
    <d v="2016-05-17T20:38:41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0.95369458128078821"/>
    <n v="84.023178807947019"/>
    <x v="0"/>
    <s v="documentary"/>
    <x v="359"/>
    <d v="2014-10-23T01:41:30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0.98643649815043155"/>
    <n v="139.82758620689654"/>
    <x v="0"/>
    <s v="documentary"/>
    <x v="360"/>
    <d v="2015-06-08T21:33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0.90027638485014905"/>
    <n v="109.82189265536722"/>
    <x v="0"/>
    <s v="documentary"/>
    <x v="361"/>
    <d v="2014-10-24T00:01:46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0.80541666666666667"/>
    <n v="139.53488372093022"/>
    <x v="0"/>
    <s v="documentary"/>
    <x v="362"/>
    <d v="2014-07-17T05:03:11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0.98684210526315785"/>
    <n v="347.84615384615387"/>
    <x v="0"/>
    <s v="documentary"/>
    <x v="363"/>
    <d v="2010-03-18T17:52:16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0.90775874366189879"/>
    <n v="68.24159292035398"/>
    <x v="0"/>
    <s v="documentary"/>
    <x v="364"/>
    <d v="2014-05-21T20:37:52"/>
    <x v="364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0.96178507309566552"/>
    <n v="239.93846153846152"/>
    <x v="0"/>
    <s v="documentary"/>
    <x v="365"/>
    <d v="2014-01-29T14:33:19"/>
    <x v="365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0.98701298701298701"/>
    <n v="287.31343283582089"/>
    <x v="0"/>
    <s v="documentary"/>
    <x v="366"/>
    <d v="2012-04-20T19:01:58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0.96758493702473436"/>
    <n v="86.84882352941176"/>
    <x v="0"/>
    <s v="documentary"/>
    <x v="367"/>
    <d v="2013-03-22T13:51:18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0.96050407253726755"/>
    <n v="81.84905660377359"/>
    <x v="0"/>
    <s v="documentary"/>
    <x v="368"/>
    <d v="2015-02-08T14:32:02"/>
    <x v="368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0.90780601442433928"/>
    <n v="42.874970059880241"/>
    <x v="0"/>
    <s v="documentary"/>
    <x v="369"/>
    <d v="2011-12-16T13:14:2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0.81953778069168992"/>
    <n v="709.41860465116281"/>
    <x v="0"/>
    <s v="documentary"/>
    <x v="370"/>
    <d v="2016-12-07T19:05:00"/>
    <x v="37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0.87589706457697092"/>
    <n v="161.25517890772127"/>
    <x v="0"/>
    <s v="documentary"/>
    <x v="371"/>
    <d v="2012-12-18T18:25:39"/>
    <x v="371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0.7978723404255319"/>
    <n v="41.777777777777779"/>
    <x v="0"/>
    <s v="documentary"/>
    <x v="372"/>
    <d v="2016-02-25T13:50:44"/>
    <x v="37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0.9375"/>
    <n v="89.887640449438209"/>
    <x v="0"/>
    <s v="documentary"/>
    <x v="373"/>
    <d v="2012-06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0.76540375047837739"/>
    <n v="45.051724137931032"/>
    <x v="0"/>
    <s v="documentary"/>
    <x v="374"/>
    <d v="2011-08-02T21:20:31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0.83333333333333337"/>
    <n v="42.857142857142854"/>
    <x v="0"/>
    <s v="documentary"/>
    <x v="375"/>
    <d v="2014-01-18T23:38:31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0.94375963020030817"/>
    <n v="54.083333333333336"/>
    <x v="0"/>
    <s v="documentary"/>
    <x v="376"/>
    <d v="2016-07-25T10:51:5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0.87412587412587417"/>
    <n v="103.21804511278195"/>
    <x v="0"/>
    <s v="documentary"/>
    <x v="377"/>
    <d v="2015-10-15T06:01:08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0.8947211452430659"/>
    <n v="40.397590361445786"/>
    <x v="0"/>
    <s v="documentary"/>
    <x v="378"/>
    <d v="2016-01-01T13:43:28"/>
    <x v="378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0.86147484493452786"/>
    <n v="116.85906040268456"/>
    <x v="0"/>
    <s v="documentary"/>
    <x v="379"/>
    <d v="2012-03-19T16:31:12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0.70671378091872794"/>
    <n v="115.51020408163265"/>
    <x v="0"/>
    <s v="documentary"/>
    <x v="380"/>
    <d v="2015-12-29T17:16:32"/>
    <x v="38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0.95483624558388236"/>
    <n v="104.31274900398407"/>
    <x v="0"/>
    <s v="documentary"/>
    <x v="381"/>
    <d v="2012-06-25T16:45:17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0.39087947882736157"/>
    <n v="69.772727272727266"/>
    <x v="0"/>
    <s v="documentary"/>
    <x v="382"/>
    <d v="2012-08-23T17:01:40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0.48377723970944309"/>
    <n v="43.020833333333336"/>
    <x v="0"/>
    <s v="documentary"/>
    <x v="383"/>
    <d v="2014-04-26T02:49:19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0.89202087328843493"/>
    <n v="58.540469973890339"/>
    <x v="0"/>
    <s v="documentary"/>
    <x v="384"/>
    <d v="2014-12-07T18:45:47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0.94355645298258195"/>
    <n v="111.79535864978902"/>
    <x v="0"/>
    <s v="documentary"/>
    <x v="385"/>
    <d v="2014-10-22T14:01:41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0.99833610648918469"/>
    <n v="46.230769230769234"/>
    <x v="0"/>
    <s v="documentary"/>
    <x v="386"/>
    <d v="2015-07-26T22:49:51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0.46731270598652169"/>
    <n v="144.69039145907473"/>
    <x v="0"/>
    <s v="documentary"/>
    <x v="387"/>
    <d v="2015-07-15T16:14:18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0.79264426125554854"/>
    <n v="88.845070422535215"/>
    <x v="0"/>
    <s v="documentary"/>
    <x v="388"/>
    <d v="2016-06-28T01:49:40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0.55085653330429996"/>
    <n v="81.75107284768211"/>
    <x v="0"/>
    <s v="documentary"/>
    <x v="389"/>
    <d v="2014-02-04T01:30:50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4-18T00:52:52"/>
    <x v="39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0.99393698439518929"/>
    <n v="104.25906735751295"/>
    <x v="0"/>
    <s v="documentary"/>
    <x v="391"/>
    <d v="2011-11-18T01:00:51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0.9910537311833717"/>
    <n v="90.616504854368927"/>
    <x v="0"/>
    <s v="documentary"/>
    <x v="392"/>
    <d v="2011-08-08T17:12:51"/>
    <x v="392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0.90541984318128321"/>
    <n v="157.33048433048432"/>
    <x v="0"/>
    <s v="documentary"/>
    <x v="393"/>
    <d v="2013-09-09T17:00:52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0.89370602776193198"/>
    <n v="105.18"/>
    <x v="0"/>
    <s v="documentary"/>
    <x v="394"/>
    <d v="2016-02-17T19:38:02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0.92554456728477608"/>
    <n v="58.719836956521746"/>
    <x v="0"/>
    <s v="documentary"/>
    <x v="395"/>
    <d v="2012-03-22T21:49:20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0.9375"/>
    <n v="81.632653061224488"/>
    <x v="0"/>
    <s v="documentary"/>
    <x v="396"/>
    <d v="2012-06-22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0.96246137663532971"/>
    <n v="56.460043668122275"/>
    <x v="0"/>
    <s v="documentary"/>
    <x v="397"/>
    <d v="2010-07-20T18:38:04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0.7989773090444231"/>
    <n v="140.1044776119403"/>
    <x v="0"/>
    <s v="documentary"/>
    <x v="398"/>
    <d v="2015-03-15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0.9362857544122466"/>
    <n v="224.85263157894738"/>
    <x v="0"/>
    <s v="documentary"/>
    <x v="399"/>
    <d v="2016-11-13T21:01:07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0.89045212706751853"/>
    <n v="181.13306451612902"/>
    <x v="0"/>
    <s v="documentary"/>
    <x v="400"/>
    <d v="2014-04-16T15:15:47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0.96327977497784456"/>
    <n v="711.04109589041093"/>
    <x v="0"/>
    <s v="documentary"/>
    <x v="401"/>
    <d v="2011-07-08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0.70596540769502292"/>
    <n v="65.883720930232556"/>
    <x v="0"/>
    <s v="documentary"/>
    <x v="402"/>
    <d v="2015-10-15T12:56:57"/>
    <x v="402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0.95002850085502566"/>
    <n v="75.185714285714283"/>
    <x v="0"/>
    <s v="documentary"/>
    <x v="403"/>
    <d v="2011-06-24T07:27:21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0.97001274873898347"/>
    <n v="133.14391143911439"/>
    <x v="0"/>
    <s v="documentary"/>
    <x v="404"/>
    <d v="2014-01-07T15:04:22"/>
    <x v="404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0.92885375494071143"/>
    <n v="55.2"/>
    <x v="0"/>
    <s v="documentary"/>
    <x v="405"/>
    <d v="2014-02-04T02:02:19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0.92846508142307171"/>
    <n v="86.163714285714292"/>
    <x v="0"/>
    <s v="documentary"/>
    <x v="406"/>
    <d v="2011-04-05T03:53:57"/>
    <x v="40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0.98473658296405708"/>
    <n v="92.318181818181813"/>
    <x v="0"/>
    <s v="documentary"/>
    <x v="407"/>
    <d v="2011-09-20T20:54:10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0.9858270925001561"/>
    <n v="160.16473684210527"/>
    <x v="0"/>
    <s v="documentary"/>
    <x v="408"/>
    <d v="2013-09-26T17:39:50"/>
    <x v="408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0.73099415204678364"/>
    <n v="45.6"/>
    <x v="0"/>
    <s v="documentary"/>
    <x v="409"/>
    <d v="2016-06-22T20:42:24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0.77942322681215903"/>
    <n v="183.28571428571428"/>
    <x v="0"/>
    <s v="documentary"/>
    <x v="410"/>
    <d v="2015-04-19T23:33:17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0.98960910440376049"/>
    <n v="125.78838174273859"/>
    <x v="0"/>
    <s v="documentary"/>
    <x v="411"/>
    <d v="2013-11-20T04:13:24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0.78839482812992745"/>
    <n v="57.654545454545456"/>
    <x v="0"/>
    <s v="documentary"/>
    <x v="412"/>
    <d v="2012-07-09T17:49:38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0.95160211136718464"/>
    <n v="78.660818713450297"/>
    <x v="0"/>
    <s v="documentary"/>
    <x v="413"/>
    <d v="2012-06-19T21:03:31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0.97225141896153033"/>
    <n v="91.480769230769226"/>
    <x v="0"/>
    <s v="documentary"/>
    <x v="414"/>
    <d v="2013-09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0.97897990294113535"/>
    <n v="68.09809523809524"/>
    <x v="0"/>
    <s v="documentary"/>
    <x v="415"/>
    <d v="2014-09-22T20:26:42"/>
    <x v="415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0.83182910902784124"/>
    <n v="48.086800000000004"/>
    <x v="0"/>
    <s v="documentary"/>
    <x v="416"/>
    <d v="2014-01-09T09:30:31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0.99752992589777689"/>
    <n v="202.42307692307693"/>
    <x v="0"/>
    <s v="documentary"/>
    <x v="417"/>
    <d v="2013-03-27T23:17:40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0.99370064767988642"/>
    <n v="216.75"/>
    <x v="0"/>
    <s v="documentary"/>
    <x v="418"/>
    <d v="2015-06-23T06:46:37"/>
    <x v="418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0.99564405724953331"/>
    <n v="110.06849315068493"/>
    <x v="0"/>
    <s v="documentary"/>
    <x v="419"/>
    <d v="2013-04-30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227.58620689655172"/>
    <n v="4.833333333333333"/>
    <x v="0"/>
    <s v="animation"/>
    <x v="420"/>
    <d v="2014-02-12T05:40:31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49.833887043189371"/>
    <n v="50.166666666666664"/>
    <x v="0"/>
    <s v="animation"/>
    <x v="421"/>
    <d v="2015-06-22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93.023255813953483"/>
    <n v="35.833333333333336"/>
    <x v="0"/>
    <s v="animation"/>
    <x v="422"/>
    <d v="2014-08-12T06:14:57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30.718954248366"/>
    <n v="11.76923076923077"/>
    <x v="0"/>
    <s v="animation"/>
    <x v="423"/>
    <d v="2013-05-06T22:13:50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14.713094654242274"/>
    <n v="40.78"/>
    <x v="0"/>
    <s v="animation"/>
    <x v="424"/>
    <d v="2012-01-26T09:01:39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8333.3333333333339"/>
    <n v="3"/>
    <x v="0"/>
    <s v="animation"/>
    <x v="425"/>
    <d v="2015-09-28T20:40:04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75.187969924812023"/>
    <n v="16.625"/>
    <x v="0"/>
    <s v="animation"/>
    <x v="426"/>
    <d v="2016-01-31T17:05:14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e v="#DIV/0!"/>
    <e v="#DIV/0!"/>
    <x v="0"/>
    <s v="animation"/>
    <x v="427"/>
    <d v="2015-10-08T21:49:00"/>
    <x v="427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17.751479289940828"/>
    <n v="52"/>
    <x v="0"/>
    <s v="animation"/>
    <x v="428"/>
    <d v="2014-05-19T18:24:05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e v="#DIV/0!"/>
    <e v="#DIV/0!"/>
    <x v="0"/>
    <s v="animation"/>
    <x v="429"/>
    <d v="2009-09-14T21:38:02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41.666666666666664"/>
    <n v="4.8"/>
    <x v="0"/>
    <s v="animation"/>
    <x v="430"/>
    <d v="2013-08-27T02:34:27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7.2289156626506026"/>
    <n v="51.875"/>
    <x v="0"/>
    <s v="animation"/>
    <x v="431"/>
    <d v="2016-06-05T20:54:43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.526315789473685"/>
    <n v="71.25"/>
    <x v="0"/>
    <s v="animation"/>
    <x v="432"/>
    <d v="2015-08-22T17:26:21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e v="#DIV/0!"/>
    <e v="#DIV/0!"/>
    <x v="0"/>
    <s v="animation"/>
    <x v="433"/>
    <d v="2015-08-12T15:07:02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20"/>
    <n v="62.5"/>
    <x v="0"/>
    <s v="animation"/>
    <x v="434"/>
    <d v="2013-10-29T20:01:42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36666.666666666664"/>
    <n v="1"/>
    <x v="0"/>
    <s v="animation"/>
    <x v="435"/>
    <d v="2013-08-14T17:56:20"/>
    <x v="435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e v="#DIV/0!"/>
    <e v="#DIV/0!"/>
    <x v="0"/>
    <s v="animation"/>
    <x v="436"/>
    <d v="2013-07-01T08:41:53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e v="#DIV/0!"/>
    <e v="#DIV/0!"/>
    <x v="0"/>
    <s v="animation"/>
    <x v="437"/>
    <d v="2016-08-09T07:38:46"/>
    <x v="437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10.660980810234541"/>
    <n v="170.54545454545453"/>
    <x v="0"/>
    <s v="animation"/>
    <x v="438"/>
    <d v="2015-10-19T06:15:5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e v="#DIV/0!"/>
    <e v="#DIV/0!"/>
    <x v="0"/>
    <s v="animation"/>
    <x v="439"/>
    <d v="2014-10-07T18:16:58"/>
    <x v="439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000"/>
    <n v="5"/>
    <x v="0"/>
    <s v="animation"/>
    <x v="440"/>
    <d v="2016-02-23T23:39:13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e v="#DIV/0!"/>
    <e v="#DIV/0!"/>
    <x v="0"/>
    <s v="animation"/>
    <x v="441"/>
    <d v="2013-10-03T19:03:16"/>
    <x v="441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2.5407263488267824"/>
    <n v="393.58823529411762"/>
    <x v="0"/>
    <s v="animation"/>
    <x v="442"/>
    <d v="2015-01-20T21:19:43"/>
    <x v="442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000"/>
    <n v="5"/>
    <x v="0"/>
    <s v="animation"/>
    <x v="443"/>
    <d v="2014-01-11T00:21:41"/>
    <x v="44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20"/>
    <n v="50"/>
    <x v="0"/>
    <s v="animation"/>
    <x v="444"/>
    <d v="2011-12-17T21:46:01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0000"/>
    <n v="1"/>
    <x v="0"/>
    <s v="animation"/>
    <x v="445"/>
    <d v="2015-05-06T08:02:55"/>
    <x v="44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13.70757180156658"/>
    <n v="47.875"/>
    <x v="0"/>
    <s v="animation"/>
    <x v="446"/>
    <d v="2015-02-02T02:00:20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6000"/>
    <n v="5"/>
    <x v="0"/>
    <s v="animation"/>
    <x v="447"/>
    <d v="2013-02-26T13:19:23"/>
    <x v="447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0.484087306426044"/>
    <n v="20.502500000000001"/>
    <x v="0"/>
    <s v="animation"/>
    <x v="448"/>
    <d v="2014-04-24T18:11:35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44.444444444444443"/>
    <n v="9"/>
    <x v="0"/>
    <s v="animation"/>
    <x v="449"/>
    <d v="2013-09-17T13:38:05"/>
    <x v="449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26.26262626262626"/>
    <n v="56.571428571428569"/>
    <x v="0"/>
    <s v="animation"/>
    <x v="450"/>
    <d v="2014-01-15T22:43:2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e v="#DIV/0!"/>
    <e v="#DIV/0!"/>
    <x v="0"/>
    <s v="animation"/>
    <x v="451"/>
    <d v="2013-12-26T17:09:51"/>
    <x v="4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1.5625"/>
    <n v="40"/>
    <x v="0"/>
    <s v="animation"/>
    <x v="452"/>
    <d v="2015-04-13T16:53:35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3649.0384615384614"/>
    <n v="13"/>
    <x v="0"/>
    <s v="animation"/>
    <x v="453"/>
    <d v="2015-02-03T19:47:59"/>
    <x v="453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21.95121951219512"/>
    <n v="16.399999999999999"/>
    <x v="0"/>
    <s v="animation"/>
    <x v="454"/>
    <d v="2014-10-26T17:12:51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1444.4444444444443"/>
    <n v="22.5"/>
    <x v="0"/>
    <s v="animation"/>
    <x v="455"/>
    <d v="2012-03-03T00:03:42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45.70491803278688"/>
    <n v="20.333333333333332"/>
    <x v="0"/>
    <s v="animation"/>
    <x v="456"/>
    <d v="2013-09-30T16:40:01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e v="#DIV/0!"/>
    <e v="#DIV/0!"/>
    <x v="0"/>
    <s v="animation"/>
    <x v="457"/>
    <d v="2014-07-17T18:25:12"/>
    <x v="457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12.180267965895249"/>
    <n v="16.755102040816325"/>
    <x v="0"/>
    <s v="animation"/>
    <x v="458"/>
    <d v="2013-04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1560"/>
    <n v="25"/>
    <x v="0"/>
    <s v="animation"/>
    <x v="459"/>
    <d v="2011-09-14T15:22:07"/>
    <x v="459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340"/>
    <n v="12.5"/>
    <x v="0"/>
    <s v="animation"/>
    <x v="460"/>
    <d v="2014-04-30T13:01:15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e v="#DIV/0!"/>
    <e v="#DIV/0!"/>
    <x v="0"/>
    <s v="animation"/>
    <x v="461"/>
    <d v="2013-05-13T20:19:27"/>
    <x v="461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e v="#DIV/0!"/>
    <e v="#DIV/0!"/>
    <x v="0"/>
    <s v="animation"/>
    <x v="462"/>
    <d v="2011-06-11T03:02:21"/>
    <x v="462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44"/>
    <n v="113.63636363636364"/>
    <x v="0"/>
    <s v="animation"/>
    <x v="463"/>
    <d v="2011-07-26T17:02:33"/>
    <x v="46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1010"/>
    <n v="1"/>
    <x v="0"/>
    <s v="animation"/>
    <x v="464"/>
    <d v="2016-04-28T20:22:15"/>
    <x v="464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3.7101449275362319"/>
    <n v="17.25"/>
    <x v="0"/>
    <s v="animation"/>
    <x v="465"/>
    <d v="2014-06-11T02:52:54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31.57894736842104"/>
    <n v="15.2"/>
    <x v="0"/>
    <s v="animation"/>
    <x v="466"/>
    <d v="2012-08-08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4.6349942062572422"/>
    <n v="110.64102564102564"/>
    <x v="0"/>
    <s v="animation"/>
    <x v="467"/>
    <d v="2012-08-14T16:18:54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e v="#DIV/0!"/>
    <e v="#DIV/0!"/>
    <x v="0"/>
    <s v="animation"/>
    <x v="468"/>
    <d v="2012-05-12T04:01:23"/>
    <x v="468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e v="#DIV/0!"/>
    <e v="#DIV/0!"/>
    <x v="0"/>
    <s v="animation"/>
    <x v="469"/>
    <d v="2014-07-07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98.039215686274517"/>
    <n v="25.5"/>
    <x v="0"/>
    <s v="animation"/>
    <x v="470"/>
    <d v="2013-11-27T04:01:29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8.4085002293227333"/>
    <n v="38.476470588235294"/>
    <x v="0"/>
    <s v="animation"/>
    <x v="471"/>
    <d v="2014-03-05T17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5.6737588652482271"/>
    <n v="28.2"/>
    <x v="0"/>
    <s v="animation"/>
    <x v="472"/>
    <d v="2014-07-24T22:08:38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4.843205574912893"/>
    <n v="61.5"/>
    <x v="0"/>
    <s v="animation"/>
    <x v="473"/>
    <d v="2014-08-18T16:45:19"/>
    <x v="47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300"/>
    <n v="1"/>
    <x v="0"/>
    <s v="animation"/>
    <x v="474"/>
    <d v="2017-01-18T07:53:49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e v="#DIV/0!"/>
    <e v="#DIV/0!"/>
    <x v="0"/>
    <s v="animation"/>
    <x v="475"/>
    <d v="2015-04-06T02:04:03"/>
    <x v="475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44.837657110131474"/>
    <n v="39.569274193548388"/>
    <x v="0"/>
    <s v="animation"/>
    <x v="476"/>
    <d v="2014-04-28T23:24:01"/>
    <x v="476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e v="#DIV/0!"/>
    <e v="#DIV/0!"/>
    <x v="0"/>
    <s v="animation"/>
    <x v="477"/>
    <d v="2012-03-19T20:02:14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e v="#DIV/0!"/>
    <e v="#DIV/0!"/>
    <x v="0"/>
    <s v="animation"/>
    <x v="478"/>
    <d v="2015-03-02T21:51:49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.0712530712530715"/>
    <n v="88.8"/>
    <x v="0"/>
    <s v="animation"/>
    <x v="479"/>
    <d v="2014-09-22T09:47:15"/>
    <x v="479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5.1519835136527563"/>
    <n v="55.457142857142856"/>
    <x v="0"/>
    <s v="animation"/>
    <x v="480"/>
    <d v="2013-07-10T12:00:15"/>
    <x v="480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16.393442622950818"/>
    <n v="87.142857142857139"/>
    <x v="0"/>
    <s v="animation"/>
    <x v="481"/>
    <d v="2012-09-10T16:08:09"/>
    <x v="481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000"/>
    <n v="10"/>
    <x v="0"/>
    <s v="animation"/>
    <x v="482"/>
    <d v="2016-03-18T21:31:30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1.9920318725099602"/>
    <n v="51.224489795918366"/>
    <x v="0"/>
    <s v="animation"/>
    <x v="483"/>
    <d v="2012-11-30T04:44:32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536.91275167785238"/>
    <n v="13.545454545454545"/>
    <x v="0"/>
    <s v="animation"/>
    <x v="484"/>
    <d v="2015-09-25T22:32:52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4.5647569876644765"/>
    <n v="66.520080000000007"/>
    <x v="0"/>
    <s v="animation"/>
    <x v="485"/>
    <d v="2013-04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11000"/>
    <n v="50"/>
    <x v="0"/>
    <s v="animation"/>
    <x v="486"/>
    <d v="2014-05-02T22:37:19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e v="#DIV/0!"/>
    <e v="#DIV/0!"/>
    <x v="0"/>
    <s v="animation"/>
    <x v="487"/>
    <d v="2016-10-26T14:16:34"/>
    <x v="487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e v="#DIV/0!"/>
    <e v="#DIV/0!"/>
    <x v="0"/>
    <s v="animation"/>
    <x v="488"/>
    <d v="2016-12-10T01:18:20"/>
    <x v="488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348.82325581395349"/>
    <n v="71.666666666666671"/>
    <x v="0"/>
    <s v="animation"/>
    <x v="489"/>
    <d v="2011-12-05T11:33:36"/>
    <x v="489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e v="#DIV/0!"/>
    <e v="#DIV/0!"/>
    <x v="0"/>
    <s v="animation"/>
    <x v="490"/>
    <d v="2012-07-23T23:14:45"/>
    <x v="49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e v="#DIV/0!"/>
    <e v="#DIV/0!"/>
    <x v="0"/>
    <s v="animation"/>
    <x v="491"/>
    <d v="2015-12-28T23:34:59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e v="#DIV/0!"/>
    <e v="#DIV/0!"/>
    <x v="0"/>
    <s v="animation"/>
    <x v="492"/>
    <d v="2016-08-14T00:50:30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e v="#DIV/0!"/>
    <e v="#DIV/0!"/>
    <x v="0"/>
    <s v="animation"/>
    <x v="493"/>
    <d v="2015-04-20T17:25:38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645.16129032258061"/>
    <n v="10.333333333333334"/>
    <x v="0"/>
    <s v="animation"/>
    <x v="494"/>
    <d v="2014-06-09T19:56:05"/>
    <x v="494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e v="#DIV/0!"/>
    <e v="#DIV/0!"/>
    <x v="0"/>
    <s v="animation"/>
    <x v="495"/>
    <d v="2015-06-16T19:51:45"/>
    <x v="49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60000"/>
    <n v="1"/>
    <x v="0"/>
    <s v="animation"/>
    <x v="496"/>
    <d v="2013-12-12T22:21:14"/>
    <x v="496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49.33333333333334"/>
    <n v="10"/>
    <x v="0"/>
    <s v="animation"/>
    <x v="497"/>
    <d v="2014-11-02T00:54:25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21.74615898463594"/>
    <n v="136.09090909090909"/>
    <x v="0"/>
    <s v="animation"/>
    <x v="498"/>
    <d v="2011-11-11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.471204188481675"/>
    <n v="73.461538461538467"/>
    <x v="0"/>
    <s v="animation"/>
    <x v="499"/>
    <d v="2009-08-18T21:29:28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0.232558139534884"/>
    <n v="53.75"/>
    <x v="0"/>
    <s v="animation"/>
    <x v="500"/>
    <d v="2010-03-10T21:15:51"/>
    <x v="5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e v="#DIV/0!"/>
    <e v="#DIV/0!"/>
    <x v="0"/>
    <s v="animation"/>
    <x v="501"/>
    <d v="2011-06-09T05:37:3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86.956521739130437"/>
    <n v="57.5"/>
    <x v="0"/>
    <s v="animation"/>
    <x v="502"/>
    <d v="2012-02-17T13:17:05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57.017543859649123"/>
    <n v="12.666666666666666"/>
    <x v="0"/>
    <s v="animation"/>
    <x v="503"/>
    <d v="2014-12-18T12:38:2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73.134328358208961"/>
    <n v="67"/>
    <x v="0"/>
    <s v="animation"/>
    <x v="504"/>
    <d v="2012-02-10T23:36:27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230.76923076923077"/>
    <n v="3.7142857142857144"/>
    <x v="0"/>
    <s v="animation"/>
    <x v="505"/>
    <d v="2015-11-10T02:21:26"/>
    <x v="505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800"/>
    <n v="250"/>
    <x v="0"/>
    <s v="animation"/>
    <x v="506"/>
    <d v="2013-07-11T13:15:20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1.25"/>
    <n v="64"/>
    <x v="0"/>
    <s v="animation"/>
    <x v="507"/>
    <d v="2012-09-04T23:00:5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25"/>
    <n v="133.33333333333334"/>
    <x v="0"/>
    <s v="animation"/>
    <x v="508"/>
    <d v="2012-03-27T00:35:01"/>
    <x v="508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500"/>
    <n v="10"/>
    <x v="0"/>
    <s v="animation"/>
    <x v="509"/>
    <d v="2015-05-29T15:09:30"/>
    <x v="509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e v="#DIV/0!"/>
    <e v="#DIV/0!"/>
    <x v="0"/>
    <s v="animation"/>
    <x v="510"/>
    <d v="2016-01-31T04:13:59"/>
    <x v="51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3.333333333333336"/>
    <n v="30"/>
    <x v="0"/>
    <s v="animation"/>
    <x v="511"/>
    <d v="2013-03-07T07:16:22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727.27272727272725"/>
    <n v="5.5"/>
    <x v="0"/>
    <s v="animation"/>
    <x v="512"/>
    <d v="2016-10-06T17:48:47"/>
    <x v="51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7.181844297615628"/>
    <n v="102.38235294117646"/>
    <x v="0"/>
    <s v="animation"/>
    <x v="513"/>
    <d v="2016-07-01T15:41:45"/>
    <x v="513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0"/>
    <n v="16.666666666666668"/>
    <x v="0"/>
    <s v="animation"/>
    <x v="514"/>
    <d v="2014-07-10T14:44:07"/>
    <x v="514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3.9349316457750194"/>
    <n v="725.02941176470586"/>
    <x v="0"/>
    <s v="animation"/>
    <x v="515"/>
    <d v="2015-11-19T11:46:41"/>
    <x v="515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e v="#DIV/0!"/>
    <e v="#DIV/0!"/>
    <x v="0"/>
    <s v="animation"/>
    <x v="516"/>
    <d v="2015-03-28T18:41:20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73.170731707317074"/>
    <n v="68.333333333333329"/>
    <x v="0"/>
    <s v="animation"/>
    <x v="517"/>
    <d v="2017-01-03T14:46:01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e v="#DIV/0!"/>
    <e v="#DIV/0!"/>
    <x v="0"/>
    <s v="animation"/>
    <x v="518"/>
    <d v="2015-08-07T14:47:04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4.3703568827385286"/>
    <n v="39.228571428571428"/>
    <x v="0"/>
    <s v="animation"/>
    <x v="519"/>
    <d v="2012-11-05T09:23:41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0.97943192948090108"/>
    <n v="150.14705882352942"/>
    <x v="1"/>
    <s v="plays"/>
    <x v="520"/>
    <d v="2015-11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0.95565749235474007"/>
    <n v="93.428571428571431"/>
    <x v="1"/>
    <s v="plays"/>
    <x v="521"/>
    <d v="2016-10-03T02:13:39"/>
    <x v="521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0.87209302325581395"/>
    <n v="110.96774193548387"/>
    <x v="1"/>
    <s v="plays"/>
    <x v="522"/>
    <d v="2016-03-01T00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0.82918739635157546"/>
    <n v="71.785714285714292"/>
    <x v="1"/>
    <s v="plays"/>
    <x v="523"/>
    <d v="2015-08-22T03:11:16"/>
    <x v="523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0.92019297761301933"/>
    <n v="29.258076923076924"/>
    <x v="1"/>
    <s v="plays"/>
    <x v="524"/>
    <d v="2016-05-02T17:12:49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7-30T09:37:21"/>
    <x v="525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0.8771929824561403"/>
    <n v="74.347826086956516"/>
    <x v="1"/>
    <s v="plays"/>
    <x v="526"/>
    <d v="2015-07-07T14:12:24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0.99157164105106599"/>
    <n v="63.829113924050631"/>
    <x v="1"/>
    <s v="plays"/>
    <x v="527"/>
    <d v="2017-01-18T04:56:06"/>
    <x v="527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0.86466165413533835"/>
    <n v="44.333333333333336"/>
    <x v="1"/>
    <s v="plays"/>
    <x v="528"/>
    <d v="2015-05-31T22:05:07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0.76677316293929709"/>
    <n v="86.944444444444443"/>
    <x v="1"/>
    <s v="plays"/>
    <x v="529"/>
    <d v="2016-12-21T00:44:54"/>
    <x v="529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0.92779291553133514"/>
    <n v="126.55172413793103"/>
    <x v="1"/>
    <s v="plays"/>
    <x v="530"/>
    <d v="2015-06-02T14:11:08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1-02T01:33:49"/>
    <x v="531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0.81135902636916835"/>
    <n v="71.242774566473983"/>
    <x v="1"/>
    <s v="plays"/>
    <x v="532"/>
    <d v="2016-04-13T00:10:08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0.99800399201596801"/>
    <n v="117.88235294117646"/>
    <x v="1"/>
    <s v="plays"/>
    <x v="533"/>
    <d v="2016-04-22T10:26:05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0.95541401273885351"/>
    <n v="327.08333333333331"/>
    <x v="1"/>
    <s v="plays"/>
    <x v="534"/>
    <d v="2015-09-23T19:27:50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0.97560975609756095"/>
    <n v="34.745762711864408"/>
    <x v="1"/>
    <s v="plays"/>
    <x v="535"/>
    <d v="2016-12-07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0.8456117873158232"/>
    <n v="100.06410256410257"/>
    <x v="1"/>
    <s v="plays"/>
    <x v="536"/>
    <d v="2015-06-24T08:16:47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0.82987551867219922"/>
    <n v="40.847457627118644"/>
    <x v="1"/>
    <s v="plays"/>
    <x v="537"/>
    <d v="2015-10-05T18:26:31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0.33066596124594932"/>
    <n v="252.01666666666668"/>
    <x v="1"/>
    <s v="plays"/>
    <x v="538"/>
    <d v="2016-04-13T19:04:23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0.99360120821906917"/>
    <n v="25.161000000000001"/>
    <x v="1"/>
    <s v="plays"/>
    <x v="539"/>
    <d v="2016-06-14T01:11:47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15000"/>
    <n v="1"/>
    <x v="2"/>
    <s v="web"/>
    <x v="540"/>
    <d v="2015-01-05T19:36:46"/>
    <x v="54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80"/>
    <n v="25"/>
    <x v="2"/>
    <s v="web"/>
    <x v="541"/>
    <d v="2015-09-29T01:07:14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250000"/>
    <n v="1"/>
    <x v="2"/>
    <s v="web"/>
    <x v="542"/>
    <d v="2016-03-04T17:41:56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14.28571428571428"/>
    <n v="35"/>
    <x v="2"/>
    <s v="web"/>
    <x v="543"/>
    <d v="2014-10-02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83.333333333333329"/>
    <n v="3"/>
    <x v="2"/>
    <s v="web"/>
    <x v="544"/>
    <d v="2016-06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3.6517674554484372"/>
    <n v="402.70588235294116"/>
    <x v="2"/>
    <s v="web"/>
    <x v="545"/>
    <d v="2015-10-06T14:13:09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1153.8461538461538"/>
    <n v="26"/>
    <x v="2"/>
    <s v="web"/>
    <x v="546"/>
    <d v="2015-09-02T16:01:55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e v="#DIV/0!"/>
    <e v="#DIV/0!"/>
    <x v="2"/>
    <s v="web"/>
    <x v="547"/>
    <d v="2016-01-11T16:42:44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1111.1111111111111"/>
    <n v="9"/>
    <x v="2"/>
    <s v="web"/>
    <x v="548"/>
    <d v="2015-09-29T21:40: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6.764705882352942"/>
    <n v="8.5"/>
    <x v="2"/>
    <s v="web"/>
    <x v="549"/>
    <d v="2015-06-08T15:17:02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42.85714285714286"/>
    <n v="8.75"/>
    <x v="2"/>
    <s v="web"/>
    <x v="550"/>
    <d v="2017-01-18T16:17:25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19.836022216344883"/>
    <n v="135.03571428571428"/>
    <x v="2"/>
    <s v="web"/>
    <x v="551"/>
    <d v="2015-06-18T06:37:04"/>
    <x v="551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e v="#DIV/0!"/>
    <e v="#DIV/0!"/>
    <x v="2"/>
    <s v="web"/>
    <x v="552"/>
    <d v="2015-11-10T14:48:16"/>
    <x v="552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203.2520325203252"/>
    <n v="20.5"/>
    <x v="2"/>
    <s v="web"/>
    <x v="553"/>
    <d v="2014-10-15T17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2.7330508474576272"/>
    <n v="64.36363636363636"/>
    <x v="2"/>
    <s v="web"/>
    <x v="554"/>
    <d v="2014-09-19T16:26:12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e v="#DIV/0!"/>
    <e v="#DIV/0!"/>
    <x v="2"/>
    <s v="web"/>
    <x v="555"/>
    <d v="2016-05-13T08:29:03"/>
    <x v="555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40"/>
    <n v="200"/>
    <x v="2"/>
    <s v="web"/>
    <x v="556"/>
    <d v="2015-12-07T20:38:37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09.80966325036603"/>
    <n v="68.3"/>
    <x v="2"/>
    <s v="web"/>
    <x v="557"/>
    <d v="2016-11-02T22:36:43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e v="#DIV/0!"/>
    <e v="#DIV/0!"/>
    <x v="2"/>
    <s v="web"/>
    <x v="558"/>
    <d v="2015-02-22T21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4800"/>
    <n v="50"/>
    <x v="2"/>
    <s v="web"/>
    <x v="559"/>
    <d v="2015-11-13T06:47:40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8333.3333333333339"/>
    <n v="4"/>
    <x v="2"/>
    <s v="web"/>
    <x v="560"/>
    <d v="2014-11-17T18:30:45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272.72727272727275"/>
    <n v="27.5"/>
    <x v="2"/>
    <s v="web"/>
    <x v="561"/>
    <d v="2015-09-21T15:48:33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e v="#DIV/0!"/>
    <e v="#DIV/0!"/>
    <x v="2"/>
    <s v="web"/>
    <x v="562"/>
    <d v="2016-11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1102.9411764705883"/>
    <n v="34"/>
    <x v="2"/>
    <s v="web"/>
    <x v="563"/>
    <d v="2015-01-18T01:40:47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18000"/>
    <n v="1"/>
    <x v="2"/>
    <s v="web"/>
    <x v="564"/>
    <d v="2016-02-11T22:37:55"/>
    <x v="564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e v="#DIV/0!"/>
    <e v="#DIV/0!"/>
    <x v="2"/>
    <s v="web"/>
    <x v="565"/>
    <d v="2015-06-10T18:50:49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5000"/>
    <n v="1"/>
    <x v="2"/>
    <s v="web"/>
    <x v="566"/>
    <d v="2016-06-14T16:25:33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e v="#DIV/0!"/>
    <e v="#DIV/0!"/>
    <x v="2"/>
    <s v="web"/>
    <x v="567"/>
    <d v="2014-12-02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00"/>
    <n v="49"/>
    <x v="2"/>
    <s v="web"/>
    <x v="568"/>
    <d v="2015-12-10T22:07:03"/>
    <x v="568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25"/>
    <n v="20"/>
    <x v="2"/>
    <s v="web"/>
    <x v="569"/>
    <d v="2015-12-02T20:20:12"/>
    <x v="569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598.5915492957746"/>
    <n v="142"/>
    <x v="2"/>
    <s v="web"/>
    <x v="570"/>
    <d v="2016-01-19T19:09:29"/>
    <x v="570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235.84905660377359"/>
    <n v="53"/>
    <x v="2"/>
    <s v="web"/>
    <x v="571"/>
    <d v="2015-07-07T19:35:23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e v="#DIV/0!"/>
    <e v="#DIV/0!"/>
    <x v="2"/>
    <s v="web"/>
    <x v="572"/>
    <d v="2015-10-05T17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256.90173410404623"/>
    <n v="38.444444444444443"/>
    <x v="2"/>
    <s v="web"/>
    <x v="573"/>
    <d v="2014-11-20T01:12:11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39.75"/>
    <n v="20"/>
    <x v="2"/>
    <s v="web"/>
    <x v="574"/>
    <d v="2016-09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231.66023166023166"/>
    <n v="64.75"/>
    <x v="2"/>
    <s v="web"/>
    <x v="575"/>
    <d v="2015-05-14T16:37:23"/>
    <x v="575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80000"/>
    <n v="1"/>
    <x v="2"/>
    <s v="web"/>
    <x v="576"/>
    <d v="2015-01-27T11:19:12"/>
    <x v="576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500"/>
    <n v="10"/>
    <x v="2"/>
    <s v="web"/>
    <x v="577"/>
    <d v="2016-03-21T14:08:22"/>
    <x v="577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8928.5714285714294"/>
    <n v="2"/>
    <x v="2"/>
    <s v="web"/>
    <x v="578"/>
    <d v="2015-08-14T13:53:13"/>
    <x v="578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68.571428571428569"/>
    <n v="35"/>
    <x v="2"/>
    <s v="web"/>
    <x v="579"/>
    <d v="2014-11-25T20:27:03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000"/>
    <n v="1"/>
    <x v="2"/>
    <s v="web"/>
    <x v="580"/>
    <d v="2016-08-23T21:47:47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e v="#DIV/0!"/>
    <e v="#DIV/0!"/>
    <x v="2"/>
    <s v="web"/>
    <x v="581"/>
    <d v="2015-07-03T00:18:24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e v="#DIV/0!"/>
    <e v="#DIV/0!"/>
    <x v="2"/>
    <s v="web"/>
    <x v="582"/>
    <d v="2015-02-20T17:45:19"/>
    <x v="582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9000"/>
    <n v="1"/>
    <x v="2"/>
    <s v="web"/>
    <x v="583"/>
    <d v="2015-02-17T22:31:27"/>
    <x v="583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00"/>
    <n v="5"/>
    <x v="2"/>
    <s v="web"/>
    <x v="584"/>
    <d v="2015-02-14T17:11:56"/>
    <x v="584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e v="#DIV/0!"/>
    <e v="#DIV/0!"/>
    <x v="2"/>
    <s v="web"/>
    <x v="585"/>
    <d v="2015-10-06T09:22:57"/>
    <x v="585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78.57142857142858"/>
    <n v="14"/>
    <x v="2"/>
    <s v="web"/>
    <x v="586"/>
    <d v="2015-01-16T20:30:07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11.009174311926605"/>
    <n v="389.28571428571428"/>
    <x v="2"/>
    <s v="web"/>
    <x v="587"/>
    <d v="2015-03-17T18:10:33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29.900332225913623"/>
    <n v="150.5"/>
    <x v="2"/>
    <s v="web"/>
    <x v="588"/>
    <d v="2016-09-18T18:28:06"/>
    <x v="588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7500"/>
    <n v="1"/>
    <x v="2"/>
    <s v="web"/>
    <x v="589"/>
    <d v="2015-06-23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22.421524663677129"/>
    <n v="24.777777777777779"/>
    <x v="2"/>
    <s v="web"/>
    <x v="590"/>
    <d v="2016-01-08T13:18:51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1639.344262295082"/>
    <n v="30.5"/>
    <x v="2"/>
    <s v="web"/>
    <x v="591"/>
    <d v="2015-06-22T13:02:10"/>
    <x v="591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0"/>
    <n v="250"/>
    <x v="2"/>
    <s v="web"/>
    <x v="592"/>
    <d v="2014-11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4.3478260869565215"/>
    <n v="16.428571428571427"/>
    <x v="2"/>
    <s v="web"/>
    <x v="593"/>
    <d v="2015-03-07T16:15:45"/>
    <x v="593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961.53846153846155"/>
    <n v="13"/>
    <x v="2"/>
    <s v="web"/>
    <x v="594"/>
    <d v="2016-03-17T18:43:26"/>
    <x v="594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234.74178403755869"/>
    <n v="53.25"/>
    <x v="2"/>
    <s v="web"/>
    <x v="595"/>
    <d v="2015-03-20T01:40:38"/>
    <x v="595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3333.3333333333335"/>
    <n v="3"/>
    <x v="2"/>
    <s v="web"/>
    <x v="596"/>
    <d v="2016-10-03T21:31:32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375"/>
    <n v="10"/>
    <x v="2"/>
    <s v="web"/>
    <x v="597"/>
    <d v="2016-06-24T16:55:35"/>
    <x v="597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2.9411764705882355"/>
    <n v="121.42857142857143"/>
    <x v="2"/>
    <s v="web"/>
    <x v="598"/>
    <d v="2014-11-05T00:03:01"/>
    <x v="598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1612.9032258064517"/>
    <n v="15.5"/>
    <x v="2"/>
    <s v="web"/>
    <x v="599"/>
    <d v="2015-02-12T19:30:02"/>
    <x v="599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50"/>
    <n v="100"/>
    <x v="2"/>
    <s v="web"/>
    <x v="600"/>
    <d v="2015-03-10T19:09:22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71.428571428571431"/>
    <n v="23.333333333333332"/>
    <x v="2"/>
    <s v="web"/>
    <x v="601"/>
    <d v="2014-11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e v="#DIV/0!"/>
    <e v="#DIV/0!"/>
    <x v="2"/>
    <s v="web"/>
    <x v="602"/>
    <d v="2015-05-19T19:03:35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25.422867021456902"/>
    <n v="45.386153846153846"/>
    <x v="2"/>
    <s v="web"/>
    <x v="603"/>
    <d v="2014-07-15T15:20:2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e v="#DIV/0!"/>
    <e v="#DIV/0!"/>
    <x v="2"/>
    <s v="web"/>
    <x v="604"/>
    <d v="2014-07-29T00:50:56"/>
    <x v="604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8.167938931297712"/>
    <n v="16.375"/>
    <x v="2"/>
    <s v="web"/>
    <x v="605"/>
    <d v="2015-07-09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500"/>
    <n v="10"/>
    <x v="2"/>
    <s v="web"/>
    <x v="606"/>
    <d v="2015-04-08T15:36:49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e v="#DIV/0!"/>
    <e v="#DIV/0!"/>
    <x v="2"/>
    <s v="web"/>
    <x v="607"/>
    <d v="2015-10-23T19:48:56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02.6694045174538"/>
    <n v="292.2"/>
    <x v="2"/>
    <s v="web"/>
    <x v="608"/>
    <d v="2015-05-16T22:06:20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56"/>
    <n v="5"/>
    <x v="2"/>
    <s v="web"/>
    <x v="609"/>
    <d v="2015-10-30T00:49:04"/>
    <x v="609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e v="#DIV/0!"/>
    <e v="#DIV/0!"/>
    <x v="2"/>
    <s v="web"/>
    <x v="610"/>
    <d v="2015-03-23T19:56:26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e v="#DIV/0!"/>
    <e v="#DIV/0!"/>
    <x v="2"/>
    <s v="web"/>
    <x v="611"/>
    <d v="2015-11-20T13:27:17"/>
    <x v="611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e v="#DIV/0!"/>
    <e v="#DIV/0!"/>
    <x v="2"/>
    <s v="web"/>
    <x v="612"/>
    <d v="2016-08-03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4.6809174598221253"/>
    <n v="105.93388429752066"/>
    <x v="2"/>
    <s v="web"/>
    <x v="613"/>
    <d v="2015-08-31T11:55:20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e v="#DIV/0!"/>
    <e v="#DIV/0!"/>
    <x v="2"/>
    <s v="web"/>
    <x v="614"/>
    <d v="2016-05-25T01:29:00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e v="#DIV/0!"/>
    <e v="#DIV/0!"/>
    <x v="2"/>
    <s v="web"/>
    <x v="615"/>
    <d v="2015-08-26T02:55:59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e v="#DIV/0!"/>
    <e v="#DIV/0!"/>
    <x v="2"/>
    <s v="web"/>
    <x v="616"/>
    <d v="2017-01-26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3.333333333333336"/>
    <n v="20"/>
    <x v="2"/>
    <s v="web"/>
    <x v="617"/>
    <d v="2015-03-24T08:14:03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e v="#DIV/0!"/>
    <e v="#DIV/0!"/>
    <x v="2"/>
    <s v="web"/>
    <x v="618"/>
    <d v="2015-11-09T19:26:43"/>
    <x v="618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2500000"/>
    <n v="1"/>
    <x v="2"/>
    <s v="web"/>
    <x v="619"/>
    <d v="2014-09-26T15:36:30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00"/>
    <n v="300"/>
    <x v="2"/>
    <s v="web"/>
    <x v="620"/>
    <d v="2014-07-11T17:12:18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95.785440613026822"/>
    <n v="87"/>
    <x v="2"/>
    <s v="web"/>
    <x v="621"/>
    <d v="2016-06-07T23:42:17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17.595307917888562"/>
    <n v="37.888888888888886"/>
    <x v="2"/>
    <s v="web"/>
    <x v="622"/>
    <d v="2016-06-1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e v="#DIV/0!"/>
    <e v="#DIV/0!"/>
    <x v="2"/>
    <s v="web"/>
    <x v="623"/>
    <d v="2015-04-28T00:13:17"/>
    <x v="623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e v="#DIV/0!"/>
    <e v="#DIV/0!"/>
    <x v="2"/>
    <s v="web"/>
    <x v="624"/>
    <d v="2015-04-14T23:44:01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e v="#DIV/0!"/>
    <e v="#DIV/0!"/>
    <x v="2"/>
    <s v="web"/>
    <x v="625"/>
    <d v="2017-02-24T21:29:37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5.7537399309551205"/>
    <n v="111.41025641025641"/>
    <x v="2"/>
    <s v="web"/>
    <x v="626"/>
    <d v="2015-07-13T13:25:39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5000"/>
    <n v="90"/>
    <x v="2"/>
    <s v="web"/>
    <x v="627"/>
    <d v="2016-01-15T07:21:51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e v="#DIV/0!"/>
    <e v="#DIV/0!"/>
    <x v="2"/>
    <s v="web"/>
    <x v="628"/>
    <d v="2014-06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571.42857142857144"/>
    <n v="116.66666666666667"/>
    <x v="2"/>
    <s v="web"/>
    <x v="629"/>
    <d v="2016-04-14T15:18:28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1199.9000000000001"/>
    <n v="10"/>
    <x v="2"/>
    <s v="web"/>
    <x v="630"/>
    <d v="2015-08-07T14:52:01"/>
    <x v="63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72.463768115942031"/>
    <n v="76.666666666666671"/>
    <x v="2"/>
    <s v="web"/>
    <x v="631"/>
    <d v="2016-04-29T18:32:09"/>
    <x v="631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e v="#DIV/0!"/>
    <e v="#DIV/0!"/>
    <x v="2"/>
    <s v="web"/>
    <x v="632"/>
    <d v="2015-10-26T15:49:25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8.0321285140562253"/>
    <n v="49.8"/>
    <x v="2"/>
    <s v="web"/>
    <x v="633"/>
    <d v="2016-05-17T07:11:02"/>
    <x v="633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5000"/>
    <n v="1"/>
    <x v="2"/>
    <s v="web"/>
    <x v="634"/>
    <d v="2015-01-27T22:17:09"/>
    <x v="634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12500"/>
    <n v="2"/>
    <x v="2"/>
    <s v="web"/>
    <x v="635"/>
    <d v="2015-03-13T02:12:42"/>
    <x v="635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500"/>
    <n v="4"/>
    <x v="2"/>
    <s v="web"/>
    <x v="636"/>
    <d v="2015-05-07T10:55:5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e v="#DIV/0!"/>
    <e v="#DIV/0!"/>
    <x v="2"/>
    <s v="web"/>
    <x v="637"/>
    <d v="2017-01-27T23:05:18"/>
    <x v="637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11111.111111111111"/>
    <n v="3"/>
    <x v="2"/>
    <s v="web"/>
    <x v="638"/>
    <d v="2017-01-24T14:14:22"/>
    <x v="638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1000000"/>
    <n v="1"/>
    <x v="2"/>
    <s v="web"/>
    <x v="639"/>
    <d v="2014-08-14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0.69306930693069302"/>
    <n v="50.5"/>
    <x v="2"/>
    <s v="wearables"/>
    <x v="640"/>
    <d v="2016-11-09T10:05:15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0.83919018147487678"/>
    <n v="151.31746031746033"/>
    <x v="2"/>
    <s v="wearables"/>
    <x v="641"/>
    <d v="2015-07-14T13:40:48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6.8470405379035051E-2"/>
    <n v="134.3592456301748"/>
    <x v="2"/>
    <s v="wearables"/>
    <x v="642"/>
    <d v="2015-07-14T15:37:54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0.94510812036897018"/>
    <n v="174.02631578947367"/>
    <x v="2"/>
    <s v="wearables"/>
    <x v="643"/>
    <d v="2015-04-06T15:24:35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0.33320236259134411"/>
    <n v="73.486268364348675"/>
    <x v="2"/>
    <s v="wearables"/>
    <x v="644"/>
    <d v="2014-09-16T15:58:59"/>
    <x v="644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0.35880875493362036"/>
    <n v="23.518987341772153"/>
    <x v="2"/>
    <s v="wearables"/>
    <x v="645"/>
    <d v="2016-07-13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0.75828665131136197"/>
    <n v="39.074444444444445"/>
    <x v="2"/>
    <s v="wearables"/>
    <x v="646"/>
    <d v="2014-07-12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0.93414292386735176"/>
    <n v="125.94117647058823"/>
    <x v="2"/>
    <s v="wearables"/>
    <x v="647"/>
    <d v="2016-02-16T18:25:49"/>
    <x v="647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0.78850139677390285"/>
    <n v="1644"/>
    <x v="2"/>
    <s v="wearables"/>
    <x v="648"/>
    <d v="2014-09-09T16:38:2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0.71448985424406974"/>
    <n v="42.670731707317074"/>
    <x v="2"/>
    <s v="wearables"/>
    <x v="649"/>
    <d v="2014-08-26T21:53:33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0.88967971530249113"/>
    <n v="35.125"/>
    <x v="2"/>
    <s v="wearables"/>
    <x v="650"/>
    <d v="2014-10-20T00:53:04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0.99474773197517108"/>
    <n v="239.35238095238094"/>
    <x v="2"/>
    <s v="wearables"/>
    <x v="651"/>
    <d v="2014-11-13T00:25:1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0.99535500995355009"/>
    <n v="107.64285714285714"/>
    <x v="2"/>
    <s v="wearables"/>
    <x v="652"/>
    <d v="2016-11-01T16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0.70698358384118321"/>
    <n v="95.830623306233065"/>
    <x v="2"/>
    <s v="wearables"/>
    <x v="653"/>
    <d v="2015-07-14T14:50:40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0.37412314886983633"/>
    <n v="31.663376110562684"/>
    <x v="2"/>
    <s v="wearables"/>
    <x v="654"/>
    <d v="2015-06-08T22:58:33"/>
    <x v="654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0.68079312398944769"/>
    <n v="42.886861313868614"/>
    <x v="2"/>
    <s v="wearables"/>
    <x v="655"/>
    <d v="2015-02-10T22:58:32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0.4682524817381532"/>
    <n v="122.73563218390805"/>
    <x v="2"/>
    <s v="wearables"/>
    <x v="656"/>
    <d v="2016-02-17T19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0.79554494828957834"/>
    <n v="190.45454545454547"/>
    <x v="2"/>
    <s v="wearables"/>
    <x v="657"/>
    <d v="2015-11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0.95728534976969215"/>
    <n v="109.33695652173913"/>
    <x v="2"/>
    <s v="wearables"/>
    <x v="658"/>
    <d v="2015-06-24T03:51:29"/>
    <x v="658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0.99436526350679488"/>
    <n v="143.66666666666666"/>
    <x v="2"/>
    <s v="wearables"/>
    <x v="659"/>
    <d v="2015-07-24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2.701111837802486"/>
    <n v="84.944444444444443"/>
    <x v="2"/>
    <s v="wearables"/>
    <x v="660"/>
    <d v="2014-10-10T17:47:59"/>
    <x v="660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05.26315789473684"/>
    <n v="10.555555555555555"/>
    <x v="2"/>
    <s v="wearables"/>
    <x v="661"/>
    <d v="2016-09-23T15:29:19"/>
    <x v="661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250"/>
    <n v="39"/>
    <x v="2"/>
    <s v="wearables"/>
    <x v="662"/>
    <d v="2014-12-17T10:30:47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285.71428571428572"/>
    <n v="100"/>
    <x v="2"/>
    <s v="wearables"/>
    <x v="663"/>
    <d v="2015-06-18T20:14:16"/>
    <x v="663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13.274336283185841"/>
    <n v="31.172413793103448"/>
    <x v="2"/>
    <s v="wearables"/>
    <x v="664"/>
    <d v="2015-03-14T15:59:35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5.3648068669527893"/>
    <n v="155.33333333333334"/>
    <x v="2"/>
    <s v="wearables"/>
    <x v="665"/>
    <d v="2016-11-14T17:04:21"/>
    <x v="665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25000"/>
    <n v="2"/>
    <x v="2"/>
    <s v="wearables"/>
    <x v="666"/>
    <d v="2014-07-18T19:58:18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9.9800399201596814"/>
    <n v="178.92857142857142"/>
    <x v="2"/>
    <s v="wearables"/>
    <x v="667"/>
    <d v="2016-09-19T08:57:43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21.92982456140351"/>
    <n v="27.36"/>
    <x v="2"/>
    <s v="wearables"/>
    <x v="668"/>
    <d v="2015-03-27T19:57:02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4.6495408578402886"/>
    <n v="1536.25"/>
    <x v="2"/>
    <s v="wearables"/>
    <x v="669"/>
    <d v="2016-06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3.4156893999772286"/>
    <n v="84.99677419354839"/>
    <x v="2"/>
    <s v="wearables"/>
    <x v="670"/>
    <d v="2016-05-16T17:02:0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2.5363544132566789"/>
    <n v="788.5333333333333"/>
    <x v="2"/>
    <s v="wearables"/>
    <x v="671"/>
    <d v="2014-12-11T16:37:32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4.6236360273719255"/>
    <n v="50.29767441860465"/>
    <x v="2"/>
    <s v="wearables"/>
    <x v="672"/>
    <d v="2014-12-01T05:16:04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487.80487804878049"/>
    <n v="68.333333333333329"/>
    <x v="2"/>
    <s v="wearables"/>
    <x v="673"/>
    <d v="2014-07-18T20:10:17"/>
    <x v="67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3333.3333333333335"/>
    <n v="7.5"/>
    <x v="2"/>
    <s v="wearables"/>
    <x v="674"/>
    <d v="2014-06-13T02:47:07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6.7340067340067344"/>
    <n v="34.269230769230766"/>
    <x v="2"/>
    <s v="wearables"/>
    <x v="675"/>
    <d v="2014-12-02T22:20:04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67.980965329707686"/>
    <n v="61.291666666666664"/>
    <x v="2"/>
    <s v="wearables"/>
    <x v="676"/>
    <d v="2015-01-08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3.9086929330831768"/>
    <n v="133.25"/>
    <x v="2"/>
    <s v="wearables"/>
    <x v="677"/>
    <d v="2016-05-14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26.173285198555956"/>
    <n v="65.17647058823529"/>
    <x v="2"/>
    <s v="wearables"/>
    <x v="678"/>
    <d v="2016-04-21T09:02:1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6.4574600657074885"/>
    <n v="93.90425531914893"/>
    <x v="2"/>
    <s v="wearables"/>
    <x v="679"/>
    <d v="2016-07-05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3.859215807347947"/>
    <n v="150.65116279069767"/>
    <x v="2"/>
    <s v="wearables"/>
    <x v="680"/>
    <d v="2014-08-13T12:02:11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2500"/>
    <n v="1"/>
    <x v="2"/>
    <s v="wearables"/>
    <x v="681"/>
    <d v="2016-09-26T19:20:04"/>
    <x v="681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943.39622641509436"/>
    <n v="13.25"/>
    <x v="2"/>
    <s v="wearables"/>
    <x v="682"/>
    <d v="2017-02-12T18:22:0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17.4496644295302"/>
    <n v="99.333333333333329"/>
    <x v="2"/>
    <s v="wearables"/>
    <x v="683"/>
    <d v="2016-09-21T21:36:04"/>
    <x v="683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13.362284950726574"/>
    <n v="177.39259259259259"/>
    <x v="2"/>
    <s v="wearables"/>
    <x v="684"/>
    <d v="2014-06-19T11:21:31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3.6166365280289332"/>
    <n v="55.3"/>
    <x v="2"/>
    <s v="wearables"/>
    <x v="685"/>
    <d v="2014-11-28T20:47:52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e v="#DIV/0!"/>
    <e v="#DIV/0!"/>
    <x v="2"/>
    <s v="wearables"/>
    <x v="686"/>
    <d v="2015-07-04T16:09:30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28.169014084507044"/>
    <n v="591.66666666666663"/>
    <x v="2"/>
    <s v="wearables"/>
    <x v="687"/>
    <d v="2016-12-07T18:00:53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1.3700506918755995"/>
    <n v="405.5"/>
    <x v="2"/>
    <s v="wearables"/>
    <x v="688"/>
    <d v="2015-09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1.7346429887898698"/>
    <n v="343.14732142857144"/>
    <x v="2"/>
    <s v="wearables"/>
    <x v="689"/>
    <d v="2016-11-01T16:01:37"/>
    <x v="689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8.1037277147487838"/>
    <n v="72.588235294117652"/>
    <x v="2"/>
    <s v="wearables"/>
    <x v="690"/>
    <d v="2016-07-28T15:14:01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92.30769230769232"/>
    <n v="26"/>
    <x v="2"/>
    <s v="wearables"/>
    <x v="691"/>
    <d v="2015-06-03T00:40:46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15.313935681470138"/>
    <n v="6.4975124378109452"/>
    <x v="2"/>
    <s v="wearables"/>
    <x v="692"/>
    <d v="2016-11-22T09:01:03"/>
    <x v="69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2.8298149301035713"/>
    <n v="119.38513513513513"/>
    <x v="2"/>
    <s v="wearables"/>
    <x v="693"/>
    <d v="2015-03-31T19:23:47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254.23728813559322"/>
    <n v="84.285714285714292"/>
    <x v="2"/>
    <s v="wearables"/>
    <x v="694"/>
    <d v="2017-01-02T15:55:59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94.339622641509436"/>
    <n v="90.857142857142861"/>
    <x v="2"/>
    <s v="wearables"/>
    <x v="695"/>
    <d v="2014-10-01T12:30:20"/>
    <x v="695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175000"/>
    <n v="1"/>
    <x v="2"/>
    <s v="wearables"/>
    <x v="696"/>
    <d v="2014-06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2.1561017680034498"/>
    <n v="20.342105263157894"/>
    <x v="2"/>
    <s v="wearables"/>
    <x v="697"/>
    <d v="2016-01-19T12:33:09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6.4977257959714096"/>
    <n v="530.68965517241384"/>
    <x v="2"/>
    <s v="wearables"/>
    <x v="698"/>
    <d v="2014-08-15T22:20:45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1.2132667169021305"/>
    <n v="120.39184269662923"/>
    <x v="2"/>
    <s v="wearables"/>
    <x v="699"/>
    <d v="2013-10-16T11:39:0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7.220843672456574"/>
    <n v="13"/>
    <x v="2"/>
    <s v="wearables"/>
    <x v="700"/>
    <d v="2016-12-11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3.7593984962406015"/>
    <n v="291.33333333333331"/>
    <x v="2"/>
    <s v="wearables"/>
    <x v="701"/>
    <d v="2014-06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.2453413125458401"/>
    <n v="124.9191891891892"/>
    <x v="2"/>
    <s v="wearables"/>
    <x v="702"/>
    <d v="2016-10-25T17:26:27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17.921146953405017"/>
    <n v="119.57142857142857"/>
    <x v="2"/>
    <s v="wearables"/>
    <x v="703"/>
    <d v="2016-12-07T22:49:09"/>
    <x v="703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14.34511434511434"/>
    <n v="120.25"/>
    <x v="2"/>
    <s v="wearables"/>
    <x v="704"/>
    <d v="2016-12-22T04:37:48"/>
    <x v="704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02.35414534288638"/>
    <n v="195.4"/>
    <x v="2"/>
    <s v="wearables"/>
    <x v="705"/>
    <d v="2016-12-22T11:47:58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e v="#DIV/0!"/>
    <e v="#DIV/0!"/>
    <x v="2"/>
    <s v="wearables"/>
    <x v="706"/>
    <d v="2016-11-02T23:53:03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1.266987885359955"/>
    <n v="117.69868421052631"/>
    <x v="2"/>
    <s v="wearables"/>
    <x v="707"/>
    <d v="2016-11-22T15:55:2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4.5264229942288106"/>
    <n v="23.948509485094849"/>
    <x v="2"/>
    <s v="wearables"/>
    <x v="708"/>
    <d v="2014-07-15T13:56:40"/>
    <x v="708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245.90163934426229"/>
    <n v="30.5"/>
    <x v="2"/>
    <s v="wearables"/>
    <x v="709"/>
    <d v="2014-11-05T00:59:19"/>
    <x v="70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e v="#DIV/0!"/>
    <e v="#DIV/0!"/>
    <x v="2"/>
    <s v="wearables"/>
    <x v="710"/>
    <d v="2014-07-17T23:38:22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2.9593678790210411"/>
    <n v="99.973372781065095"/>
    <x v="2"/>
    <s v="wearables"/>
    <x v="711"/>
    <d v="2016-11-04T11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461.90476190476193"/>
    <n v="26.25"/>
    <x v="2"/>
    <s v="wearables"/>
    <x v="712"/>
    <d v="2016-01-15T16:20:3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25.62814070351759"/>
    <n v="199"/>
    <x v="2"/>
    <s v="wearables"/>
    <x v="713"/>
    <d v="2016-05-06T12:42:12"/>
    <x v="713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6.6696309470875947"/>
    <n v="80.321428571428569"/>
    <x v="2"/>
    <s v="wearables"/>
    <x v="714"/>
    <d v="2016-12-30T18:54:42"/>
    <x v="714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19.798416126709864"/>
    <n v="115.75"/>
    <x v="2"/>
    <s v="wearables"/>
    <x v="715"/>
    <d v="2015-09-26T02:10:40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9.79020979020979"/>
    <n v="44.6875"/>
    <x v="2"/>
    <s v="wearables"/>
    <x v="716"/>
    <d v="2014-10-28T15:48:27"/>
    <x v="716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27.86885245901641"/>
    <n v="76.25"/>
    <x v="2"/>
    <s v="wearables"/>
    <x v="717"/>
    <d v="2014-08-06T20:30:02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33.33333333333334"/>
    <n v="22.5"/>
    <x v="2"/>
    <s v="wearables"/>
    <x v="718"/>
    <d v="2017-01-17T20:17:27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77.319587628865975"/>
    <n v="19.399999999999999"/>
    <x v="2"/>
    <s v="wearables"/>
    <x v="719"/>
    <d v="2016-02-09T00:57:56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0.69469835466179164"/>
    <n v="66.707317073170728"/>
    <x v="3"/>
    <s v="nonfiction"/>
    <x v="720"/>
    <d v="2012-01-01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0.81893538400079902"/>
    <n v="84.142857142857139"/>
    <x v="3"/>
    <s v="nonfiction"/>
    <x v="721"/>
    <d v="2014-06-17T13:43:27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0.75743804156819972"/>
    <n v="215.72549019607843"/>
    <x v="3"/>
    <s v="nonfiction"/>
    <x v="722"/>
    <d v="2012-03-09T19:19:38"/>
    <x v="722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0.91424392027793011"/>
    <n v="54.69"/>
    <x v="3"/>
    <s v="nonfiction"/>
    <x v="723"/>
    <d v="2015-06-29T19:35:49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0.94812278460952915"/>
    <n v="51.62944055944056"/>
    <x v="3"/>
    <s v="nonfiction"/>
    <x v="724"/>
    <d v="2011-05-31T15:19:23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0.99651220727453915"/>
    <n v="143.35714285714286"/>
    <x v="3"/>
    <s v="nonfiction"/>
    <x v="725"/>
    <d v="2015-11-13T15:01:52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0.98619329388560162"/>
    <n v="72.428571428571431"/>
    <x v="3"/>
    <s v="nonfiction"/>
    <x v="726"/>
    <d v="2013-03-13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0.64302774205401436"/>
    <n v="36.530201342281877"/>
    <x v="3"/>
    <s v="nonfiction"/>
    <x v="727"/>
    <d v="2012-12-04T00:29:09"/>
    <x v="727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0.94727469071481352"/>
    <n v="60.903461538461535"/>
    <x v="3"/>
    <s v="nonfiction"/>
    <x v="728"/>
    <d v="2011-07-07T20:05:57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0.76540375047837739"/>
    <n v="43.55"/>
    <x v="3"/>
    <s v="nonfiction"/>
    <x v="729"/>
    <d v="2012-07-21T04:27:41"/>
    <x v="729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0.7564868749527196"/>
    <n v="99.766037735849054"/>
    <x v="3"/>
    <s v="nonfiction"/>
    <x v="730"/>
    <d v="2011-11-07T17:53:11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0.79365079365079361"/>
    <n v="88.732394366197184"/>
    <x v="3"/>
    <s v="nonfiction"/>
    <x v="731"/>
    <d v="2011-12-02T19:05:47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0.625"/>
    <n v="4.9230769230769234"/>
    <x v="3"/>
    <s v="nonfiction"/>
    <x v="732"/>
    <d v="2013-07-31T10:11:01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0.83001328021248344"/>
    <n v="17.822485207100591"/>
    <x v="3"/>
    <s v="nonfiction"/>
    <x v="733"/>
    <d v="2013-11-20T10:04:52"/>
    <x v="733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0.79662605435801315"/>
    <n v="187.19298245614036"/>
    <x v="3"/>
    <s v="nonfiction"/>
    <x v="734"/>
    <d v="2015-04-08T03:57:00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0.87407710475907086"/>
    <n v="234.80786026200875"/>
    <x v="3"/>
    <s v="nonfiction"/>
    <x v="735"/>
    <d v="2014-11-03T00:42:26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0.31732040546496254"/>
    <n v="105.04629629629629"/>
    <x v="3"/>
    <s v="nonfiction"/>
    <x v="736"/>
    <d v="2013-11-01T17:37:20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0.81699346405228757"/>
    <n v="56.666666666666664"/>
    <x v="3"/>
    <s v="nonfiction"/>
    <x v="737"/>
    <d v="2014-01-28T06:36:27"/>
    <x v="737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0.93691442848219864"/>
    <n v="39.048780487804876"/>
    <x v="3"/>
    <s v="nonfiction"/>
    <x v="738"/>
    <d v="2014-10-31T14:29:54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0.63157894736842102"/>
    <n v="68.345323741007192"/>
    <x v="3"/>
    <s v="nonfiction"/>
    <x v="739"/>
    <d v="2014-07-09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0.93109869646182497"/>
    <n v="169.57894736842104"/>
    <x v="3"/>
    <s v="nonfiction"/>
    <x v="740"/>
    <d v="2015-06-07T03:31:22"/>
    <x v="74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0.97789947193428517"/>
    <n v="141.42340425531913"/>
    <x v="3"/>
    <s v="nonfiction"/>
    <x v="741"/>
    <d v="2013-05-07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0.90322580645161288"/>
    <n v="67.391304347826093"/>
    <x v="3"/>
    <s v="nonfiction"/>
    <x v="742"/>
    <d v="2014-02-19T22:01:5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0.67567567567567566"/>
    <n v="54.266666666666666"/>
    <x v="3"/>
    <s v="nonfiction"/>
    <x v="743"/>
    <d v="2012-03-22T17:01:25"/>
    <x v="743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0.97732603596559808"/>
    <n v="82.516129032258064"/>
    <x v="3"/>
    <s v="nonfiction"/>
    <x v="744"/>
    <d v="2012-11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0.55835010060362178"/>
    <n v="53.729729729729726"/>
    <x v="3"/>
    <s v="nonfiction"/>
    <x v="745"/>
    <d v="2013-04-03T13:44:05"/>
    <x v="74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0.90024110910186861"/>
    <n v="34.206185567010309"/>
    <x v="3"/>
    <s v="nonfiction"/>
    <x v="746"/>
    <d v="2012-09-05T01:01:49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0.99957161216621448"/>
    <n v="127.32727272727273"/>
    <x v="3"/>
    <s v="nonfiction"/>
    <x v="747"/>
    <d v="2014-12-15T13:10:19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0.99750623441396513"/>
    <n v="45.56818181818182"/>
    <x v="3"/>
    <s v="nonfiction"/>
    <x v="748"/>
    <d v="2014-07-11T20:19:26"/>
    <x v="748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0.94732853353543012"/>
    <n v="95.963636363636368"/>
    <x v="3"/>
    <s v="nonfiction"/>
    <x v="749"/>
    <d v="2016-12-29T22:35:30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0.97477516999341962"/>
    <n v="77.271186440677965"/>
    <x v="3"/>
    <s v="nonfiction"/>
    <x v="750"/>
    <d v="2013-01-25T21:04:32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0.84388185654008441"/>
    <n v="57.338709677419352"/>
    <x v="3"/>
    <s v="nonfiction"/>
    <x v="751"/>
    <d v="2011-06-19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0.89525514771709935"/>
    <n v="53.19047619047619"/>
    <x v="3"/>
    <s v="nonfiction"/>
    <x v="752"/>
    <d v="2016-09-26T10:06:57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0.78125"/>
    <n v="492.30769230769232"/>
    <x v="3"/>
    <s v="nonfiction"/>
    <x v="753"/>
    <d v="2015-01-15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0.96385542168674698"/>
    <n v="42.346938775510203"/>
    <x v="3"/>
    <s v="nonfiction"/>
    <x v="754"/>
    <d v="2012-12-06T17:58:41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0.9812810820782748"/>
    <n v="37.466029411764708"/>
    <x v="3"/>
    <s v="nonfiction"/>
    <x v="755"/>
    <d v="2013-04-19T14:31:17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0.84951456310679607"/>
    <n v="37.454545454545453"/>
    <x v="3"/>
    <s v="nonfiction"/>
    <x v="756"/>
    <d v="2011-02-16T18:24:19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0.42016806722689076"/>
    <n v="33.055555555555557"/>
    <x v="3"/>
    <s v="nonfiction"/>
    <x v="757"/>
    <d v="2012-11-22T01:18:34"/>
    <x v="757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0.98039215686274506"/>
    <n v="134.21052631578948"/>
    <x v="3"/>
    <s v="nonfiction"/>
    <x v="758"/>
    <d v="2010-09-08T20:04:28"/>
    <x v="75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0.98116169544740972"/>
    <n v="51.474747474747474"/>
    <x v="3"/>
    <s v="nonfiction"/>
    <x v="759"/>
    <d v="2014-05-30T07:55:3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e v="#DIV/0!"/>
    <e v="#DIV/0!"/>
    <x v="3"/>
    <s v="fiction"/>
    <x v="760"/>
    <d v="2016-10-27T18:20:13"/>
    <x v="76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21.276595744680851"/>
    <n v="39.166666666666664"/>
    <x v="3"/>
    <s v="fiction"/>
    <x v="761"/>
    <d v="2014-01-03T18:02:06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e v="#DIV/0!"/>
    <e v="#DIV/0!"/>
    <x v="3"/>
    <s v="fiction"/>
    <x v="762"/>
    <d v="2016-11-16T20:36:10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858"/>
    <n v="5"/>
    <x v="3"/>
    <s v="fiction"/>
    <x v="763"/>
    <d v="2013-07-16T10:43:28"/>
    <x v="763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e v="#DIV/0!"/>
    <e v="#DIV/0!"/>
    <x v="3"/>
    <s v="fiction"/>
    <x v="764"/>
    <d v="2015-08-11T04:09:21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2.7766759222530744"/>
    <n v="57.295454545454547"/>
    <x v="3"/>
    <s v="fiction"/>
    <x v="765"/>
    <d v="2014-09-19T13:01:24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e v="#DIV/0!"/>
    <e v="#DIV/0!"/>
    <x v="3"/>
    <s v="fiction"/>
    <x v="766"/>
    <d v="2015-01-17T18:48:03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28.248587570621471"/>
    <n v="59"/>
    <x v="3"/>
    <s v="fiction"/>
    <x v="767"/>
    <d v="2015-04-21T03:26:50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e v="#DIV/0!"/>
    <e v="#DIV/0!"/>
    <x v="3"/>
    <s v="fiction"/>
    <x v="768"/>
    <d v="2013-11-16T04:58:10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2.4154589371980677"/>
    <n v="31.846153846153847"/>
    <x v="3"/>
    <s v="fiction"/>
    <x v="769"/>
    <d v="2013-11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e v="#DIV/0!"/>
    <e v="#DIV/0!"/>
    <x v="3"/>
    <s v="fiction"/>
    <x v="770"/>
    <d v="2013-01-15T23:59:29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3800"/>
    <n v="10"/>
    <x v="3"/>
    <s v="fiction"/>
    <x v="771"/>
    <d v="2015-12-11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0"/>
    <n v="50"/>
    <x v="3"/>
    <s v="fiction"/>
    <x v="772"/>
    <d v="2009-09-12T01:21:59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17.46875"/>
    <n v="16"/>
    <x v="3"/>
    <s v="fiction"/>
    <x v="773"/>
    <d v="2015-04-06T17:39:45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1.4245014245014245"/>
    <n v="39"/>
    <x v="3"/>
    <s v="fiction"/>
    <x v="774"/>
    <d v="2014-01-24T18:43:38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58.823529411764703"/>
    <n v="34"/>
    <x v="3"/>
    <s v="fiction"/>
    <x v="775"/>
    <d v="2011-11-16T01:26:35"/>
    <x v="77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1.9455252918287937"/>
    <n v="63.122807017543863"/>
    <x v="3"/>
    <s v="fiction"/>
    <x v="776"/>
    <d v="2015-09-03T16:27:25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42.85714285714286"/>
    <n v="7"/>
    <x v="3"/>
    <s v="fiction"/>
    <x v="777"/>
    <d v="2013-07-01T23:32:5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250"/>
    <n v="2"/>
    <x v="3"/>
    <s v="fiction"/>
    <x v="778"/>
    <d v="2014-03-31T16:51:20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7.5"/>
    <n v="66.666666666666671"/>
    <x v="3"/>
    <s v="fiction"/>
    <x v="779"/>
    <d v="2010-09-15T16:25:05"/>
    <x v="779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0.96153846153846156"/>
    <n v="38.518518518518519"/>
    <x v="4"/>
    <s v="rock"/>
    <x v="780"/>
    <d v="2011-04-03T16:10:25"/>
    <x v="780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0.75101151863916715"/>
    <n v="42.609200000000001"/>
    <x v="4"/>
    <s v="rock"/>
    <x v="781"/>
    <d v="2013-05-09T00:01:14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7-26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0.67506750675067506"/>
    <n v="63.485714285714288"/>
    <x v="4"/>
    <s v="rock"/>
    <x v="783"/>
    <d v="2012-03-19T18:34:09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0.97560975609756095"/>
    <n v="102.5"/>
    <x v="4"/>
    <s v="rock"/>
    <x v="784"/>
    <d v="2014-02-05T03:35:19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0.55362402285359968"/>
    <n v="31.142758620689655"/>
    <x v="4"/>
    <s v="rock"/>
    <x v="785"/>
    <d v="2013-01-29T14:15:1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0.70028011204481788"/>
    <n v="162.27272727272728"/>
    <x v="4"/>
    <s v="rock"/>
    <x v="786"/>
    <d v="2012-03-15T01:20:34"/>
    <x v="786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0.87591240875912413"/>
    <n v="80.588235294117652"/>
    <x v="4"/>
    <s v="rock"/>
    <x v="787"/>
    <d v="2013-10-02T15:03:46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0.49138841797498833"/>
    <n v="59.85441176470588"/>
    <x v="4"/>
    <s v="rock"/>
    <x v="788"/>
    <d v="2012-05-30T00:09:48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0.91397849462365588"/>
    <n v="132.85714285714286"/>
    <x v="4"/>
    <s v="rock"/>
    <x v="789"/>
    <d v="2013-01-03T04:28:00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0.69264261165052587"/>
    <n v="92.547820512820508"/>
    <x v="4"/>
    <s v="rock"/>
    <x v="790"/>
    <d v="2013-01-02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0.96277278562259305"/>
    <n v="60.859375"/>
    <x v="4"/>
    <s v="rock"/>
    <x v="791"/>
    <d v="2013-10-10T18:44:06"/>
    <x v="791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0.99557566175914236"/>
    <n v="41.851833333333339"/>
    <x v="4"/>
    <s v="rock"/>
    <x v="792"/>
    <d v="2013-10-08T20:58:03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0.97295882084466978"/>
    <n v="88.325937499999995"/>
    <x v="4"/>
    <s v="rock"/>
    <x v="793"/>
    <d v="2013-06-17T17:47:24"/>
    <x v="793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0.94955489614243327"/>
    <n v="158.96226415094338"/>
    <x v="4"/>
    <s v="rock"/>
    <x v="794"/>
    <d v="2011-07-12T02:45:37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0.89456869009584661"/>
    <n v="85.054347826086953"/>
    <x v="4"/>
    <s v="rock"/>
    <x v="795"/>
    <d v="2012-02-24T14:42:46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0.98667982239763197"/>
    <n v="112.61111111111111"/>
    <x v="4"/>
    <s v="rock"/>
    <x v="796"/>
    <d v="2013-08-16T21:11:25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0.92994420334779915"/>
    <n v="45.436619718309856"/>
    <x v="4"/>
    <s v="rock"/>
    <x v="797"/>
    <d v="2012-03-28T23:51:28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0.87043024123352397"/>
    <n v="46.218390804597703"/>
    <x v="4"/>
    <s v="rock"/>
    <x v="798"/>
    <d v="2014-08-31T14:09:47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0.99980003999200162"/>
    <n v="178.60714285714286"/>
    <x v="4"/>
    <s v="rock"/>
    <x v="799"/>
    <d v="2012-03-28T16:00:46"/>
    <x v="799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0.6573181419807187"/>
    <n v="40.75"/>
    <x v="4"/>
    <s v="rock"/>
    <x v="800"/>
    <d v="2014-08-12T10:24:14"/>
    <x v="80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0.89668808256703869"/>
    <n v="43.733921568627444"/>
    <x v="4"/>
    <s v="rock"/>
    <x v="801"/>
    <d v="2011-06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0.98684210526315785"/>
    <n v="81.066666666666663"/>
    <x v="4"/>
    <s v="rock"/>
    <x v="802"/>
    <d v="2012-08-02T00:32:04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0.81128747795414458"/>
    <n v="74.60526315789474"/>
    <x v="4"/>
    <s v="rock"/>
    <x v="803"/>
    <d v="2011-05-02T22:47:58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06T02:32:06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0.95238095238095233"/>
    <n v="58.333333333333336"/>
    <x v="4"/>
    <s v="rock"/>
    <x v="805"/>
    <d v="2011-05-27T19:45:12"/>
    <x v="805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0.95751047277079593"/>
    <n v="117.67605633802818"/>
    <x v="4"/>
    <s v="rock"/>
    <x v="806"/>
    <d v="2011-08-08T16:35:39"/>
    <x v="80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0.95124851367419738"/>
    <n v="73.771929824561397"/>
    <x v="4"/>
    <s v="rock"/>
    <x v="807"/>
    <d v="2017-01-24T15:05:11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1-19T02:24:46"/>
    <x v="808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0.96362322331968198"/>
    <n v="79.82692307692308"/>
    <x v="4"/>
    <s v="rock"/>
    <x v="809"/>
    <d v="2013-12-20T20:00:30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0.95238095238095233"/>
    <n v="58.333333333333336"/>
    <x v="4"/>
    <s v="rock"/>
    <x v="810"/>
    <d v="2012-08-02T01:21:02"/>
    <x v="810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0.96153846153846156"/>
    <n v="86.666666666666671"/>
    <x v="4"/>
    <s v="rock"/>
    <x v="811"/>
    <d v="2013-06-18T15:26:42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0.65861690450054888"/>
    <n v="27.606060606060606"/>
    <x v="4"/>
    <s v="rock"/>
    <x v="812"/>
    <d v="2013-01-08T00:25:52"/>
    <x v="812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0.62501562539063471"/>
    <n v="24.999375000000001"/>
    <x v="4"/>
    <s v="rock"/>
    <x v="813"/>
    <d v="2012-06-20T23:02:45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0.78554595443833464"/>
    <n v="45.464285714285715"/>
    <x v="4"/>
    <s v="rock"/>
    <x v="814"/>
    <d v="2011-05-16T17:50:01"/>
    <x v="814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0.93457943925233644"/>
    <n v="99.534883720930239"/>
    <x v="4"/>
    <s v="rock"/>
    <x v="815"/>
    <d v="2014-10-02T22:01:43"/>
    <x v="815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0.86864262181161622"/>
    <n v="39.31"/>
    <x v="4"/>
    <s v="rock"/>
    <x v="816"/>
    <d v="2013-03-08T20:54:03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0.72933785846955745"/>
    <n v="89.419999999999987"/>
    <x v="4"/>
    <s v="rock"/>
    <x v="817"/>
    <d v="2012-01-17T14:23:31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0.64220183486238536"/>
    <n v="28.684210526315791"/>
    <x v="4"/>
    <s v="rock"/>
    <x v="818"/>
    <d v="2012-07-30T21:11:21"/>
    <x v="818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0.91954022988505746"/>
    <n v="31.071428571428573"/>
    <x v="4"/>
    <s v="rock"/>
    <x v="819"/>
    <d v="2013-12-11T23:57:34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0.74599030212607231"/>
    <n v="70.55263157894737"/>
    <x v="4"/>
    <s v="rock"/>
    <x v="820"/>
    <d v="2014-05-09T20:12:22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3-30T22:07:45"/>
    <x v="821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0.83916083916083917"/>
    <n v="51.811594202898547"/>
    <x v="4"/>
    <s v="rock"/>
    <x v="822"/>
    <d v="2012-09-05T22:44:10"/>
    <x v="822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0.55710306406685239"/>
    <n v="43.515151515151516"/>
    <x v="4"/>
    <s v="rock"/>
    <x v="823"/>
    <d v="2015-02-20T23:20:52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0.74415143481698531"/>
    <n v="39.816666666666663"/>
    <x v="4"/>
    <s v="rock"/>
    <x v="824"/>
    <d v="2010-03-13T05:48:38"/>
    <x v="824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0.995698582125219"/>
    <n v="126.8080808080808"/>
    <x v="4"/>
    <s v="rock"/>
    <x v="825"/>
    <d v="2012-10-04T07:21:24"/>
    <x v="82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0.98566308243727596"/>
    <n v="113.87755102040816"/>
    <x v="4"/>
    <s v="rock"/>
    <x v="826"/>
    <d v="2012-03-05T00:55:30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0.967741935483871"/>
    <n v="28.181818181818183"/>
    <x v="4"/>
    <s v="rock"/>
    <x v="827"/>
    <d v="2012-01-19T11:21:47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0.93457943925233644"/>
    <n v="36.60526315789474"/>
    <x v="4"/>
    <s v="rock"/>
    <x v="828"/>
    <d v="2012-06-13T01:13:02"/>
    <x v="828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0.96153846153846156"/>
    <n v="32.5"/>
    <x v="4"/>
    <s v="rock"/>
    <x v="829"/>
    <d v="2016-05-14T19:14:00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0.92735703245749612"/>
    <n v="60.65625"/>
    <x v="4"/>
    <s v="rock"/>
    <x v="830"/>
    <d v="2013-02-20T12:37:05"/>
    <x v="830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0.42857142857142855"/>
    <n v="175"/>
    <x v="4"/>
    <s v="rock"/>
    <x v="831"/>
    <d v="2012-03-28T15:31:34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0.99396596395481829"/>
    <n v="97.993896103896105"/>
    <x v="4"/>
    <s v="rock"/>
    <x v="832"/>
    <d v="2011-11-22T16:12:15"/>
    <x v="832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0.98360655737704916"/>
    <n v="148.78048780487805"/>
    <x v="4"/>
    <s v="rock"/>
    <x v="833"/>
    <d v="2014-03-20T21:04:35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0.76325284485151268"/>
    <n v="96.08"/>
    <x v="4"/>
    <s v="rock"/>
    <x v="834"/>
    <d v="2013-05-28T19:44:52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0.85287846481876328"/>
    <n v="58.625"/>
    <x v="4"/>
    <s v="rock"/>
    <x v="835"/>
    <d v="2012-04-06T10:59:18"/>
    <x v="83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0.99078176644499572"/>
    <n v="109.70695652173914"/>
    <x v="4"/>
    <s v="rock"/>
    <x v="836"/>
    <d v="2013-09-07T01:21:58"/>
    <x v="836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0.82101806239737274"/>
    <n v="49.112903225806448"/>
    <x v="4"/>
    <s v="rock"/>
    <x v="837"/>
    <d v="2014-04-01T23:57:42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0.68775790921595603"/>
    <n v="47.672131147540981"/>
    <x v="4"/>
    <s v="rock"/>
    <x v="838"/>
    <d v="2011-12-18T21:33:05"/>
    <x v="838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0.85751085179982955"/>
    <n v="60.737812499999997"/>
    <x v="4"/>
    <s v="rock"/>
    <x v="839"/>
    <d v="2012-08-23T18:19:16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0.83045028675448407"/>
    <n v="63.37715789473684"/>
    <x v="4"/>
    <s v="metal"/>
    <x v="840"/>
    <d v="2016-08-25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0.98697196999605208"/>
    <n v="53.893617021276597"/>
    <x v="4"/>
    <s v="metal"/>
    <x v="841"/>
    <d v="2014-10-11T20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0.95858895705521474"/>
    <n v="66.871794871794876"/>
    <x v="4"/>
    <s v="metal"/>
    <x v="842"/>
    <d v="2013-09-09T14:13:03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0.3743448964312453"/>
    <n v="63.102362204724407"/>
    <x v="4"/>
    <s v="metal"/>
    <x v="843"/>
    <d v="2016-11-21T06:11:20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0.51510989010989006"/>
    <n v="36.628930817610062"/>
    <x v="4"/>
    <s v="metal"/>
    <x v="844"/>
    <d v="2014-09-23T16:25:52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0.83070139441536062"/>
    <n v="34.005706214689269"/>
    <x v="4"/>
    <s v="metal"/>
    <x v="845"/>
    <d v="2016-07-27T04:56:36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0.81966602335303018"/>
    <n v="28.553404255319148"/>
    <x v="4"/>
    <s v="metal"/>
    <x v="846"/>
    <d v="2014-02-24T09:24:15"/>
    <x v="846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6-10T19:09:36"/>
    <x v="847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3-15T19:00:33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0.8340283569641368"/>
    <n v="41.704347826086959"/>
    <x v="4"/>
    <s v="metal"/>
    <x v="849"/>
    <d v="2015-02-16T03:34:24"/>
    <x v="849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0.64443370388271304"/>
    <n v="46.669172932330824"/>
    <x v="4"/>
    <s v="metal"/>
    <x v="850"/>
    <d v="2016-03-23T19:51:57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0.76657723265619016"/>
    <n v="37.271428571428572"/>
    <x v="4"/>
    <s v="metal"/>
    <x v="851"/>
    <d v="2016-06-01T21:07:33"/>
    <x v="851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0.95264017419706037"/>
    <n v="59.258064516129032"/>
    <x v="4"/>
    <s v="metal"/>
    <x v="852"/>
    <d v="2016-10-13T19:19:55"/>
    <x v="85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1-17T19:58:29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0.84587695837250831"/>
    <n v="65.8623246492986"/>
    <x v="4"/>
    <s v="metal"/>
    <x v="854"/>
    <d v="2016-11-28T05:05:46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0.96666666666666667"/>
    <n v="31.914893617021278"/>
    <x v="4"/>
    <s v="metal"/>
    <x v="855"/>
    <d v="2016-06-24T03:00:17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0.45871559633027525"/>
    <n v="19.464285714285715"/>
    <x v="4"/>
    <s v="metal"/>
    <x v="856"/>
    <d v="2016-08-27T07:29:16"/>
    <x v="856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0-14T13:57:11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0.69441631415394056"/>
    <n v="22.737763157894737"/>
    <x v="4"/>
    <s v="metal"/>
    <x v="858"/>
    <d v="2015-03-16T17:53:38"/>
    <x v="858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0.95533795080009554"/>
    <n v="42.724489795918366"/>
    <x v="4"/>
    <s v="metal"/>
    <x v="859"/>
    <d v="2015-05-04T19:41:08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5.5118110236220472"/>
    <n v="52.916666666666664"/>
    <x v="4"/>
    <s v="jazz"/>
    <x v="860"/>
    <d v="2013-10-23T11:35:13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44.554455445544555"/>
    <n v="50.5"/>
    <x v="4"/>
    <s v="jazz"/>
    <x v="861"/>
    <d v="2016-08-17T23:10:04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294.11764705882354"/>
    <n v="42.5"/>
    <x v="4"/>
    <s v="jazz"/>
    <x v="862"/>
    <d v="2013-10-12T13:19:08"/>
    <x v="862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22.222222222222221"/>
    <n v="18"/>
    <x v="4"/>
    <s v="jazz"/>
    <x v="863"/>
    <d v="2012-01-13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2.4074074074074074"/>
    <n v="34.177215189873415"/>
    <x v="4"/>
    <s v="jazz"/>
    <x v="864"/>
    <d v="2013-09-24T02:33:58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48.888888888888886"/>
    <n v="22.5"/>
    <x v="4"/>
    <s v="jazz"/>
    <x v="865"/>
    <d v="2012-11-17T18:33:17"/>
    <x v="86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5.46875"/>
    <n v="58.18181818181818"/>
    <x v="4"/>
    <s v="jazz"/>
    <x v="866"/>
    <d v="2015-01-21T15:18:38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4.1631973355537051"/>
    <n v="109.18181818181819"/>
    <x v="4"/>
    <s v="jazz"/>
    <x v="867"/>
    <d v="2009-10-02T02:31:46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900"/>
    <n v="50"/>
    <x v="4"/>
    <s v="jazz"/>
    <x v="868"/>
    <d v="2013-12-08T00:39:5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8.4615384615384617"/>
    <n v="346.66666666666669"/>
    <x v="4"/>
    <s v="jazz"/>
    <x v="869"/>
    <d v="2013-03-09T20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22.58064516129031"/>
    <n v="12.4"/>
    <x v="4"/>
    <s v="jazz"/>
    <x v="870"/>
    <d v="2013-08-02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18.46153846153846"/>
    <n v="27.083333333333332"/>
    <x v="4"/>
    <s v="jazz"/>
    <x v="871"/>
    <d v="2013-10-30T13:28:15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23.07692307692308"/>
    <n v="32.5"/>
    <x v="4"/>
    <s v="jazz"/>
    <x v="872"/>
    <d v="2011-01-24T19:48:47"/>
    <x v="872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77.777777777777771"/>
    <n v="9"/>
    <x v="4"/>
    <s v="jazz"/>
    <x v="873"/>
    <d v="2012-10-02T04:00:40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4.1095890410958908"/>
    <n v="34.761904761904759"/>
    <x v="4"/>
    <s v="jazz"/>
    <x v="874"/>
    <d v="2013-04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e v="#DIV/0!"/>
    <e v="#DIV/0!"/>
    <x v="4"/>
    <s v="jazz"/>
    <x v="875"/>
    <d v="2015-09-01T17:22:11"/>
    <x v="875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2.4510108864696734"/>
    <n v="28.577777777777779"/>
    <x v="4"/>
    <s v="jazz"/>
    <x v="876"/>
    <d v="2013-01-02T11:55:27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1.4803849000740192"/>
    <n v="46.586206896551722"/>
    <x v="4"/>
    <s v="jazz"/>
    <x v="877"/>
    <d v="2013-11-19T18:56:00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76.92307692307692"/>
    <n v="32.5"/>
    <x v="4"/>
    <s v="jazz"/>
    <x v="878"/>
    <d v="2010-11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.2608695652173911"/>
    <n v="21.466666666666665"/>
    <x v="4"/>
    <s v="jazz"/>
    <x v="879"/>
    <d v="2012-05-08T19:55:05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3.451327433628322"/>
    <n v="14.125"/>
    <x v="4"/>
    <s v="indie rock"/>
    <x v="880"/>
    <d v="2012-09-27T07:42:18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25"/>
    <n v="30"/>
    <x v="4"/>
    <s v="indie rock"/>
    <x v="881"/>
    <d v="2011-11-30T06:01:26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4.9668874172185431"/>
    <n v="21.571428571428573"/>
    <x v="4"/>
    <s v="indie rock"/>
    <x v="882"/>
    <d v="2011-08-04T20:39:10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2.4987506246876561"/>
    <n v="83.375"/>
    <x v="4"/>
    <s v="indie rock"/>
    <x v="883"/>
    <d v="2016-01-02T22:27:15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00"/>
    <n v="10"/>
    <x v="4"/>
    <s v="indie rock"/>
    <x v="884"/>
    <d v="2012-03-13T19:15:46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1.3333333333333333"/>
    <n v="35.714285714285715"/>
    <x v="4"/>
    <s v="indie rock"/>
    <x v="885"/>
    <d v="2016-12-09T22:35:11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2.4390243902439024"/>
    <n v="29.285714285714285"/>
    <x v="4"/>
    <s v="indie rock"/>
    <x v="886"/>
    <d v="2016-08-21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e v="#DIV/0!"/>
    <e v="#DIV/0!"/>
    <x v="4"/>
    <s v="indie rock"/>
    <x v="887"/>
    <d v="2012-04-27T23:00:55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13.888888888888889"/>
    <n v="18"/>
    <x v="4"/>
    <s v="indie rock"/>
    <x v="888"/>
    <d v="2011-07-27T18:04:45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10.591784164859002"/>
    <n v="73.760000000000005"/>
    <x v="4"/>
    <s v="indie rock"/>
    <x v="889"/>
    <d v="2014-09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24"/>
    <n v="31.25"/>
    <x v="4"/>
    <s v="indie rock"/>
    <x v="890"/>
    <d v="2013-10-22T16:46:19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0.76923076923077"/>
    <n v="28.888888888888889"/>
    <x v="4"/>
    <s v="indie rock"/>
    <x v="891"/>
    <d v="2014-07-22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2.4539877300613497"/>
    <n v="143.8235294117647"/>
    <x v="4"/>
    <s v="indie rock"/>
    <x v="892"/>
    <d v="2010-05-06T04:48:03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3-02T21:32:4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2.5529742149604289"/>
    <n v="147.81132075471697"/>
    <x v="4"/>
    <s v="indie rock"/>
    <x v="894"/>
    <d v="2016-05-06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41.025641025641029"/>
    <n v="27.857142857142858"/>
    <x v="4"/>
    <s v="indie rock"/>
    <x v="895"/>
    <d v="2010-09-10T03:03:49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2.5"/>
    <n v="44.444444444444443"/>
    <x v="4"/>
    <s v="indie rock"/>
    <x v="896"/>
    <d v="2015-08-02T20:57:06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e v="#DIV/0!"/>
    <e v="#DIV/0!"/>
    <x v="4"/>
    <s v="indie rock"/>
    <x v="897"/>
    <d v="2012-10-29T16:31:48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5.714285714285715"/>
    <n v="35"/>
    <x v="4"/>
    <s v="indie rock"/>
    <x v="898"/>
    <d v="2011-12-01T18:11:50"/>
    <x v="898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2.6785714285714284"/>
    <n v="35"/>
    <x v="4"/>
    <s v="indie rock"/>
    <x v="899"/>
    <d v="2011-04-13T02:22:42"/>
    <x v="899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238.0952380952381"/>
    <n v="10.5"/>
    <x v="4"/>
    <s v="jazz"/>
    <x v="900"/>
    <d v="2016-02-29T20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e v="#DIV/0!"/>
    <e v="#DIV/0!"/>
    <x v="4"/>
    <s v="jazz"/>
    <x v="901"/>
    <d v="2010-04-23T19:28:34"/>
    <x v="901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33.33333333333331"/>
    <n v="30"/>
    <x v="4"/>
    <s v="jazz"/>
    <x v="902"/>
    <d v="2014-07-09T23:10:22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1.25"/>
    <n v="40"/>
    <x v="4"/>
    <s v="jazz"/>
    <x v="903"/>
    <d v="2012-08-28T19:06:20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31.12582781456956"/>
    <n v="50.333333333333336"/>
    <x v="4"/>
    <s v="jazz"/>
    <x v="904"/>
    <d v="2015-12-04T01:55:37"/>
    <x v="904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3.163265306122447"/>
    <n v="32.666666666666664"/>
    <x v="4"/>
    <s v="jazz"/>
    <x v="905"/>
    <d v="2010-11-25T05:45:26"/>
    <x v="905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e v="#DIV/0!"/>
    <e v="#DIV/0!"/>
    <x v="4"/>
    <s v="jazz"/>
    <x v="906"/>
    <d v="2014-02-11T04:33:10"/>
    <x v="906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e v="#DIV/0!"/>
    <e v="#DIV/0!"/>
    <x v="4"/>
    <s v="jazz"/>
    <x v="907"/>
    <d v="2011-08-12T04:37:03"/>
    <x v="907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e v="#DIV/0!"/>
    <e v="#DIV/0!"/>
    <x v="4"/>
    <s v="jazz"/>
    <x v="908"/>
    <d v="2010-06-11T19:14:15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0.76923076923077"/>
    <n v="65"/>
    <x v="4"/>
    <s v="jazz"/>
    <x v="909"/>
    <d v="2012-06-21T16:34:00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4.4715447154471546"/>
    <n v="24.6"/>
    <x v="4"/>
    <s v="jazz"/>
    <x v="910"/>
    <d v="2017-01-02T13:05:19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e v="#DIV/0!"/>
    <e v="#DIV/0!"/>
    <x v="4"/>
    <s v="jazz"/>
    <x v="911"/>
    <d v="2014-01-03T00:07:25"/>
    <x v="911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16.66666666666667"/>
    <n v="15"/>
    <x v="4"/>
    <s v="jazz"/>
    <x v="912"/>
    <d v="2012-10-12T02:37:27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15.136226034308779"/>
    <n v="82.583333333333329"/>
    <x v="4"/>
    <s v="jazz"/>
    <x v="913"/>
    <d v="2012-04-05T03:20:19"/>
    <x v="913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e v="#DIV/0!"/>
    <e v="#DIV/0!"/>
    <x v="4"/>
    <s v="jazz"/>
    <x v="914"/>
    <d v="2012-07-26T18:19:07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17.333333333333332"/>
    <n v="41.666666666666664"/>
    <x v="4"/>
    <s v="jazz"/>
    <x v="915"/>
    <d v="2012-01-29T16:18:34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e v="#DIV/0!"/>
    <e v="#DIV/0!"/>
    <x v="4"/>
    <s v="jazz"/>
    <x v="916"/>
    <d v="2010-09-13T20:28:54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66.66666666666666"/>
    <n v="30"/>
    <x v="4"/>
    <s v="jazz"/>
    <x v="917"/>
    <d v="2014-06-12T22:38:5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19.897959183673468"/>
    <n v="19.600000000000001"/>
    <x v="4"/>
    <s v="jazz"/>
    <x v="918"/>
    <d v="2014-11-01T21:59:21"/>
    <x v="918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200"/>
    <n v="100"/>
    <x v="4"/>
    <s v="jazz"/>
    <x v="919"/>
    <d v="2012-11-14T15:24:05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e v="#DIV/0!"/>
    <e v="#DIV/0!"/>
    <x v="4"/>
    <s v="jazz"/>
    <x v="920"/>
    <d v="2013-10-15T16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.2362459546925568"/>
    <n v="231.75"/>
    <x v="4"/>
    <s v="jazz"/>
    <x v="921"/>
    <d v="2011-10-31T04:06:16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4.753521126760563"/>
    <n v="189.33333333333334"/>
    <x v="4"/>
    <s v="jazz"/>
    <x v="922"/>
    <d v="2014-08-27T12:43:13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45.454545454545453"/>
    <n v="55"/>
    <x v="4"/>
    <s v="jazz"/>
    <x v="923"/>
    <d v="2014-10-22T23:02:0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9.1743119266055047"/>
    <n v="21.8"/>
    <x v="4"/>
    <s v="jazz"/>
    <x v="924"/>
    <d v="2013-01-14T22:37:49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7.5"/>
    <n v="32"/>
    <x v="4"/>
    <s v="jazz"/>
    <x v="925"/>
    <d v="2013-10-28T21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e v="#DIV/0!"/>
    <e v="#DIV/0!"/>
    <x v="4"/>
    <s v="jazz"/>
    <x v="926"/>
    <d v="2010-06-09T00:28:50"/>
    <x v="926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e v="#DIV/0!"/>
    <e v="#DIV/0!"/>
    <x v="4"/>
    <s v="jazz"/>
    <x v="927"/>
    <d v="2012-04-14T19:44:55"/>
    <x v="927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9.2063492063492056"/>
    <n v="56.25"/>
    <x v="4"/>
    <s v="jazz"/>
    <x v="928"/>
    <d v="2012-09-28T20:41:53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e v="#DIV/0!"/>
    <e v="#DIV/0!"/>
    <x v="4"/>
    <s v="jazz"/>
    <x v="929"/>
    <d v="2012-03-10T05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2.6086956521739131"/>
    <n v="69"/>
    <x v="4"/>
    <s v="jazz"/>
    <x v="930"/>
    <d v="2010-05-14T21:58:26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15.267175572519085"/>
    <n v="18.714285714285715"/>
    <x v="4"/>
    <s v="jazz"/>
    <x v="931"/>
    <d v="2014-02-10T08:38:22"/>
    <x v="931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6.8790731354091239"/>
    <n v="46.033333333333331"/>
    <x v="4"/>
    <s v="jazz"/>
    <x v="932"/>
    <d v="2013-02-05T23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16.666666666666668"/>
    <n v="60"/>
    <x v="4"/>
    <s v="jazz"/>
    <x v="933"/>
    <d v="2014-03-13T04:03:29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.2894736842105261"/>
    <n v="50.666666666666664"/>
    <x v="4"/>
    <s v="jazz"/>
    <x v="934"/>
    <d v="2014-04-04T17:41:24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70"/>
    <n v="25"/>
    <x v="4"/>
    <s v="jazz"/>
    <x v="935"/>
    <d v="2015-12-30T08:00:29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e v="#DIV/0!"/>
    <e v="#DIV/0!"/>
    <x v="4"/>
    <s v="jazz"/>
    <x v="936"/>
    <d v="2011-12-06T00:34:49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87.5"/>
    <n v="20"/>
    <x v="4"/>
    <s v="jazz"/>
    <x v="937"/>
    <d v="2013-10-04T19:09:17"/>
    <x v="93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280"/>
    <n v="25"/>
    <x v="4"/>
    <s v="jazz"/>
    <x v="938"/>
    <d v="2012-08-03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68.75"/>
    <n v="20"/>
    <x v="4"/>
    <s v="jazz"/>
    <x v="939"/>
    <d v="2013-05-22T18:18:58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5.8290155440414511"/>
    <n v="110.28571428571429"/>
    <x v="2"/>
    <s v="wearables"/>
    <x v="940"/>
    <d v="2015-06-27T00:12:06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43.066322136089575"/>
    <n v="37.451612903225808"/>
    <x v="2"/>
    <s v="wearables"/>
    <x v="941"/>
    <d v="2017-01-11T02:19:05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11.22754491017964"/>
    <n v="41.75"/>
    <x v="2"/>
    <s v="wearables"/>
    <x v="942"/>
    <d v="2016-01-13T20:14:20"/>
    <x v="94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.380622837370241"/>
    <n v="24.083333333333332"/>
    <x v="2"/>
    <s v="wearables"/>
    <x v="943"/>
    <d v="2016-10-30T16:01:45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7.5041272699984995"/>
    <n v="69.40625"/>
    <x v="2"/>
    <s v="wearables"/>
    <x v="944"/>
    <d v="2016-03-15T14:00:50"/>
    <x v="944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40.257648953301128"/>
    <n v="155.25"/>
    <x v="2"/>
    <s v="wearables"/>
    <x v="945"/>
    <d v="2016-12-28T20:57:06"/>
    <x v="945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52.447552447552447"/>
    <n v="57.2"/>
    <x v="2"/>
    <s v="wearables"/>
    <x v="946"/>
    <d v="2016-08-10T18:00:48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e v="#DIV/0!"/>
    <e v="#DIV/0!"/>
    <x v="2"/>
    <s v="wearables"/>
    <x v="947"/>
    <d v="2016-05-01T18:45:06"/>
    <x v="947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8.3333333333333339"/>
    <n v="60"/>
    <x v="2"/>
    <s v="wearables"/>
    <x v="948"/>
    <d v="2016-02-11T19:52:44"/>
    <x v="948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73.260073260073256"/>
    <n v="39"/>
    <x v="2"/>
    <s v="wearables"/>
    <x v="949"/>
    <d v="2015-12-23T01:02:56"/>
    <x v="949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3.566333808844508"/>
    <n v="58.416666666666664"/>
    <x v="2"/>
    <s v="wearables"/>
    <x v="950"/>
    <d v="2015-12-18T18:01:01"/>
    <x v="95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2.6048450117218027"/>
    <n v="158.63636363636363"/>
    <x v="2"/>
    <s v="wearables"/>
    <x v="951"/>
    <d v="2016-04-20T15:41:12"/>
    <x v="951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2.503576537911302"/>
    <n v="99.857142857142861"/>
    <x v="2"/>
    <s v="wearables"/>
    <x v="952"/>
    <d v="2016-10-19T14:43:3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19.04761904761905"/>
    <n v="25.2"/>
    <x v="2"/>
    <s v="wearables"/>
    <x v="953"/>
    <d v="2014-12-26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2.3037935800952236"/>
    <n v="89.191780821917803"/>
    <x v="2"/>
    <s v="wearables"/>
    <x v="954"/>
    <d v="2015-07-09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17.663683466792275"/>
    <n v="182.6236559139785"/>
    <x v="2"/>
    <s v="wearables"/>
    <x v="955"/>
    <d v="2016-08-04T07:05:00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58.072009291521489"/>
    <n v="50.647058823529413"/>
    <x v="2"/>
    <s v="wearables"/>
    <x v="956"/>
    <d v="2015-02-25T21:55:59"/>
    <x v="956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51.502145922746784"/>
    <n v="33.285714285714285"/>
    <x v="2"/>
    <s v="wearables"/>
    <x v="957"/>
    <d v="2016-10-17T13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8.827468785471055"/>
    <n v="51.823529411764703"/>
    <x v="2"/>
    <s v="wearables"/>
    <x v="958"/>
    <d v="2015-03-19T19:16:03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2.5733401955738548"/>
    <n v="113.62573099415205"/>
    <x v="2"/>
    <s v="wearables"/>
    <x v="959"/>
    <d v="2014-12-20T04:11:05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2.169167803547067"/>
    <n v="136.46276595744681"/>
    <x v="2"/>
    <s v="wearables"/>
    <x v="960"/>
    <d v="2017-01-31T15:02:35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2.3703186207240701"/>
    <n v="364.35454545454547"/>
    <x v="2"/>
    <s v="wearables"/>
    <x v="961"/>
    <d v="2017-01-05T16:38:55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3.5112359550561796"/>
    <n v="19.243243243243242"/>
    <x v="2"/>
    <s v="wearables"/>
    <x v="962"/>
    <d v="2016-01-04T17:05:53"/>
    <x v="96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92.838196286472154"/>
    <n v="41.888888888888886"/>
    <x v="2"/>
    <s v="wearables"/>
    <x v="963"/>
    <d v="2016-09-12T15:15:19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25.14220705346985"/>
    <n v="30.310344827586206"/>
    <x v="2"/>
    <s v="wearables"/>
    <x v="964"/>
    <d v="2015-07-23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83.892617449664428"/>
    <n v="49.666666666666664"/>
    <x v="2"/>
    <s v="wearables"/>
    <x v="965"/>
    <d v="2016-09-24T00:24:06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6.756756756756757"/>
    <n v="59.2"/>
    <x v="2"/>
    <s v="wearables"/>
    <x v="966"/>
    <d v="2016-09-06T15:15:32"/>
    <x v="966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5.6148231330713081"/>
    <n v="43.97530864197531"/>
    <x v="2"/>
    <s v="wearables"/>
    <x v="967"/>
    <d v="2016-02-22T06:06:14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75.471698113207552"/>
    <n v="26.5"/>
    <x v="2"/>
    <s v="wearables"/>
    <x v="968"/>
    <d v="2014-07-16T20:20:34"/>
    <x v="968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2.1428571428571428"/>
    <n v="1272.7272727272727"/>
    <x v="2"/>
    <s v="wearables"/>
    <x v="969"/>
    <d v="2017-01-07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2.1777003484320558"/>
    <n v="164"/>
    <x v="2"/>
    <s v="wearables"/>
    <x v="970"/>
    <d v="2016-12-17T05:17:33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442.47787610619469"/>
    <n v="45.2"/>
    <x v="2"/>
    <s v="wearables"/>
    <x v="971"/>
    <d v="2015-04-17T17:01:00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2.8880866425992782"/>
    <n v="153.88888888888889"/>
    <x v="2"/>
    <s v="wearables"/>
    <x v="972"/>
    <d v="2014-08-05T20:46:38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48.661800486618006"/>
    <n v="51.375"/>
    <x v="2"/>
    <s v="wearables"/>
    <x v="973"/>
    <d v="2015-09-10T00:21:33"/>
    <x v="97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78.57142857142858"/>
    <n v="93.333333333333329"/>
    <x v="2"/>
    <s v="wearables"/>
    <x v="974"/>
    <d v="2016-02-24T17:59:16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8.358266206367475"/>
    <n v="108.625"/>
    <x v="2"/>
    <s v="wearables"/>
    <x v="975"/>
    <d v="2016-04-29T16:43:0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51.921079958463139"/>
    <n v="160.5"/>
    <x v="2"/>
    <s v="wearables"/>
    <x v="976"/>
    <d v="2015-06-30T01:24:57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2.9702970297029703"/>
    <n v="75.75"/>
    <x v="2"/>
    <s v="wearables"/>
    <x v="977"/>
    <d v="2016-01-22T22:36:3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1.7773585681535473"/>
    <n v="790.83739837398377"/>
    <x v="2"/>
    <s v="wearables"/>
    <x v="978"/>
    <d v="2016-01-26T07:25:01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1.2074728077123704"/>
    <n v="301.93916666666667"/>
    <x v="2"/>
    <s v="wearables"/>
    <x v="979"/>
    <d v="2016-05-16T10:00:2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6.7294751009421265"/>
    <n v="47.935483870967744"/>
    <x v="2"/>
    <s v="wearables"/>
    <x v="980"/>
    <d v="2014-10-16T21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8080.727272727273"/>
    <n v="2.75"/>
    <x v="2"/>
    <s v="wearables"/>
    <x v="981"/>
    <d v="2014-07-10T22:43:42"/>
    <x v="981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5833.333333333333"/>
    <n v="1"/>
    <x v="2"/>
    <s v="wearables"/>
    <x v="982"/>
    <d v="2016-09-02T18:04:46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.3891255568924588"/>
    <n v="171.79329608938548"/>
    <x v="2"/>
    <s v="wearables"/>
    <x v="983"/>
    <d v="2016-07-23T16:01:25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94.339622641509436"/>
    <n v="35.333333333333336"/>
    <x v="2"/>
    <s v="wearables"/>
    <x v="984"/>
    <d v="2015-02-26T02:46:48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15.889830508474576"/>
    <n v="82.086956521739125"/>
    <x v="2"/>
    <s v="wearables"/>
    <x v="985"/>
    <d v="2015-12-01T23:13:30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7.8431372549019605"/>
    <n v="110.8695652173913"/>
    <x v="2"/>
    <s v="wearables"/>
    <x v="986"/>
    <d v="2015-11-16T18:25:00"/>
    <x v="986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7.5642965204236008"/>
    <n v="161.21951219512195"/>
    <x v="2"/>
    <s v="wearables"/>
    <x v="987"/>
    <d v="2014-05-14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e v="#DIV/0!"/>
    <e v="#DIV/0!"/>
    <x v="2"/>
    <s v="wearables"/>
    <x v="988"/>
    <d v="2016-09-01T08:33:45"/>
    <x v="988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5.9630292188431726"/>
    <n v="52.40625"/>
    <x v="2"/>
    <s v="wearables"/>
    <x v="989"/>
    <d v="2016-08-29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961.53846153846155"/>
    <n v="13"/>
    <x v="2"/>
    <s v="wearables"/>
    <x v="990"/>
    <d v="2014-08-04T18:49:24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23.584905660377359"/>
    <n v="30.285714285714285"/>
    <x v="2"/>
    <s v="wearables"/>
    <x v="991"/>
    <d v="2016-06-17T18:09:48"/>
    <x v="991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214.13276231263384"/>
    <n v="116.75"/>
    <x v="2"/>
    <s v="wearables"/>
    <x v="992"/>
    <d v="2016-03-08T22:11:59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3.9861055748533682"/>
    <n v="89.59693877551021"/>
    <x v="2"/>
    <s v="wearables"/>
    <x v="993"/>
    <d v="2016-10-09T23:09:28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42.835724994645531"/>
    <n v="424.45454545454544"/>
    <x v="2"/>
    <s v="wearables"/>
    <x v="994"/>
    <d v="2014-10-09T06:18:50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13.774104683195592"/>
    <n v="80.666666666666671"/>
    <x v="2"/>
    <s v="wearables"/>
    <x v="995"/>
    <d v="2014-11-04T22:34:40"/>
    <x v="995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61.53846153846154"/>
    <n v="13"/>
    <x v="2"/>
    <s v="wearables"/>
    <x v="996"/>
    <d v="2014-06-27T20:47:40"/>
    <x v="996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76.92307692307692"/>
    <n v="8.125"/>
    <x v="2"/>
    <s v="wearables"/>
    <x v="997"/>
    <d v="2014-10-29T02:28:1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1.7076988757649068"/>
    <n v="153.42794759825327"/>
    <x v="2"/>
    <s v="wearables"/>
    <x v="998"/>
    <d v="2015-10-05T04:03:21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12.83916802191218"/>
    <n v="292.07499999999999"/>
    <x v="2"/>
    <s v="wearables"/>
    <x v="999"/>
    <d v="2014-10-14T07:11:30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45.132163034705407"/>
    <n v="3304"/>
    <x v="2"/>
    <s v="wearables"/>
    <x v="1000"/>
    <d v="2017-01-14T01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0.96153846153846156"/>
    <n v="1300"/>
    <x v="2"/>
    <s v="wearables"/>
    <x v="1001"/>
    <d v="2016-12-16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.3780405405405407"/>
    <n v="134.54545454545453"/>
    <x v="2"/>
    <s v="wearables"/>
    <x v="1002"/>
    <d v="2015-11-17T16:25:14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6.2285892245406416"/>
    <n v="214.06666666666666"/>
    <x v="2"/>
    <s v="wearables"/>
    <x v="1003"/>
    <d v="2017-02-14T17:01:01"/>
    <x v="1003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1.2164266251459712"/>
    <n v="216.33684210526314"/>
    <x v="2"/>
    <s v="wearables"/>
    <x v="1004"/>
    <d v="2016-01-19T17:00:27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1.3324272827810422"/>
    <n v="932.31055900621118"/>
    <x v="2"/>
    <s v="wearables"/>
    <x v="1005"/>
    <d v="2015-09-29T14:59:43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17.094017094017094"/>
    <n v="29.25"/>
    <x v="2"/>
    <s v="wearables"/>
    <x v="1006"/>
    <d v="2014-12-04T00:57:52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2.256317689530686"/>
    <n v="174.94736842105263"/>
    <x v="2"/>
    <s v="wearables"/>
    <x v="1007"/>
    <d v="2016-11-02T14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374"/>
    <n v="250"/>
    <x v="2"/>
    <s v="wearables"/>
    <x v="1008"/>
    <d v="2016-11-28T19:25:15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7.6161462300076161"/>
    <n v="65"/>
    <x v="2"/>
    <s v="wearables"/>
    <x v="1009"/>
    <d v="2016-05-20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523.86363636363637"/>
    <n v="55"/>
    <x v="2"/>
    <s v="wearables"/>
    <x v="1010"/>
    <d v="2016-07-10T19:54:22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266.66666666666669"/>
    <n v="75"/>
    <x v="2"/>
    <s v="wearables"/>
    <x v="1011"/>
    <d v="2014-11-03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4.6435989080298549E-3"/>
    <n v="1389.3561935483872"/>
    <x v="2"/>
    <s v="wearables"/>
    <x v="1012"/>
    <d v="2016-12-10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2.896200185356812"/>
    <n v="95.911111111111111"/>
    <x v="2"/>
    <s v="wearables"/>
    <x v="1013"/>
    <d v="2015-12-01T20:00:56"/>
    <x v="1013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.2679738562091503"/>
    <n v="191.25"/>
    <x v="2"/>
    <s v="wearables"/>
    <x v="1014"/>
    <d v="2014-11-12T00:03:35"/>
    <x v="1014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7.5"/>
    <n v="40"/>
    <x v="2"/>
    <s v="wearables"/>
    <x v="1015"/>
    <d v="2015-10-26T21:04:5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5.186488388458834"/>
    <n v="74.78947368421052"/>
    <x v="2"/>
    <s v="wearables"/>
    <x v="1016"/>
    <d v="2016-02-22T02:34: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4.3708586114656365"/>
    <n v="161.11830985915492"/>
    <x v="2"/>
    <s v="wearables"/>
    <x v="1017"/>
    <d v="2015-10-12T16:12:15"/>
    <x v="1017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2.206119162640903"/>
    <n v="88.714285714285708"/>
    <x v="2"/>
    <s v="wearables"/>
    <x v="1018"/>
    <d v="2016-06-14T11:48:53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2.112676056338028"/>
    <n v="53.25"/>
    <x v="2"/>
    <s v="wearables"/>
    <x v="1019"/>
    <d v="2015-01-05T23:22:2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0.48650345260514755"/>
    <n v="106.2"/>
    <x v="4"/>
    <s v="electronic music"/>
    <x v="1020"/>
    <d v="2015-05-03T01:40:09"/>
    <x v="102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0.28424945353042558"/>
    <n v="22.079728033472804"/>
    <x v="4"/>
    <s v="electronic music"/>
    <x v="1021"/>
    <d v="2015-09-24T06:02:51"/>
    <x v="1021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0.8703220191470844"/>
    <n v="31.054054054054053"/>
    <x v="4"/>
    <s v="electronic music"/>
    <x v="1022"/>
    <d v="2015-04-17T15:31:17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0.42167404596247099"/>
    <n v="36.206106870229007"/>
    <x v="4"/>
    <s v="electronic music"/>
    <x v="1023"/>
    <d v="2015-05-21T22:04:21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0.84290202739010145"/>
    <n v="388.9762295081967"/>
    <x v="4"/>
    <s v="electronic music"/>
    <x v="1024"/>
    <d v="2016-01-01T13:56:03"/>
    <x v="1024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0.90968373935117708"/>
    <n v="71.848571428571432"/>
    <x v="4"/>
    <s v="electronic music"/>
    <x v="1025"/>
    <d v="2015-02-14T20:00:37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0.99991714972188017"/>
    <n v="57.381803278688523"/>
    <x v="4"/>
    <s v="electronic music"/>
    <x v="1026"/>
    <d v="2016-02-26T09:46:5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0.96999870684081213"/>
    <n v="69.666666666666671"/>
    <x v="4"/>
    <s v="electronic music"/>
    <x v="1027"/>
    <d v="2014-09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0.85273300929478979"/>
    <n v="45.988235294117644"/>
    <x v="4"/>
    <s v="electronic music"/>
    <x v="1028"/>
    <d v="2017-01-20T15:03:25"/>
    <x v="1028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0.8947745168217609"/>
    <n v="79.262411347517727"/>
    <x v="4"/>
    <s v="electronic music"/>
    <x v="1029"/>
    <d v="2015-02-09T17:05:07"/>
    <x v="1029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0.29231218941829873"/>
    <n v="43.031446540880502"/>
    <x v="4"/>
    <s v="electronic music"/>
    <x v="1030"/>
    <d v="2016-08-29T11:35:49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0.93109869646182497"/>
    <n v="108.48484848484848"/>
    <x v="4"/>
    <s v="electronic music"/>
    <x v="1031"/>
    <d v="2015-11-16T18:20:10"/>
    <x v="1031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0.92168415590799546"/>
    <n v="61.029583333333335"/>
    <x v="4"/>
    <s v="electronic music"/>
    <x v="1032"/>
    <d v="2016-05-24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0.97218155197657397"/>
    <n v="50.592592592592595"/>
    <x v="4"/>
    <s v="electronic music"/>
    <x v="1033"/>
    <d v="2016-11-14T17:34:40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0.76922011849066707"/>
    <n v="39.157168674698795"/>
    <x v="4"/>
    <s v="electronic music"/>
    <x v="1034"/>
    <d v="2016-07-04T04:00:0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0.92891760904684972"/>
    <n v="65.15789473684211"/>
    <x v="4"/>
    <s v="electronic music"/>
    <x v="1035"/>
    <d v="2015-01-12T15:23:40"/>
    <x v="1035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0.88999291961188398"/>
    <n v="23.963127962085309"/>
    <x v="4"/>
    <s v="electronic music"/>
    <x v="1036"/>
    <d v="2012-12-06T10:46:30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0.97943192948090108"/>
    <n v="48.61904761904762"/>
    <x v="4"/>
    <s v="electronic music"/>
    <x v="1037"/>
    <d v="2015-04-25T19:44:22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0.68807339449541283"/>
    <n v="35.73770491803279"/>
    <x v="4"/>
    <s v="electronic music"/>
    <x v="1038"/>
    <d v="2016-02-18T05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0.78003120124804992"/>
    <n v="21.366666666666667"/>
    <x v="4"/>
    <s v="electronic music"/>
    <x v="1039"/>
    <d v="2016-11-18T02:37:26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340"/>
    <n v="250"/>
    <x v="5"/>
    <s v="audio"/>
    <x v="1040"/>
    <d v="2016-07-28T17:00:09"/>
    <x v="104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e v="#DIV/0!"/>
    <e v="#DIV/0!"/>
    <x v="5"/>
    <s v="audio"/>
    <x v="1041"/>
    <d v="2014-07-11T01:26:32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65"/>
    <n v="10"/>
    <x v="5"/>
    <s v="audio"/>
    <x v="1042"/>
    <d v="2014-07-31T16:42:28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11.713716762328687"/>
    <n v="29.236301369863014"/>
    <x v="5"/>
    <s v="audio"/>
    <x v="1043"/>
    <d v="2015-04-20T06:04:15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1166.6666666666667"/>
    <n v="3"/>
    <x v="5"/>
    <s v="audio"/>
    <x v="1044"/>
    <d v="2015-01-07T22:13:21"/>
    <x v="1044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7.593984962406012"/>
    <n v="33.25"/>
    <x v="5"/>
    <s v="audio"/>
    <x v="1045"/>
    <d v="2014-07-24T20:59:10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e v="#DIV/0!"/>
    <e v="#DIV/0!"/>
    <x v="5"/>
    <s v="audio"/>
    <x v="1046"/>
    <d v="2015-11-11T20:26:00"/>
    <x v="1046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2000"/>
    <n v="1"/>
    <x v="5"/>
    <s v="audio"/>
    <x v="1047"/>
    <d v="2014-10-06T19:38:35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70.754716981132077"/>
    <n v="53"/>
    <x v="5"/>
    <s v="audio"/>
    <x v="1048"/>
    <d v="2016-08-16T01:16:29"/>
    <x v="1048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e v="#DIV/0!"/>
    <e v="#DIV/0!"/>
    <x v="5"/>
    <s v="audio"/>
    <x v="1049"/>
    <d v="2016-01-13T10:20:45"/>
    <x v="1049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e v="#DIV/0!"/>
    <e v="#DIV/0!"/>
    <x v="5"/>
    <s v="audio"/>
    <x v="1050"/>
    <d v="2015-08-15T19:07:57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e v="#DIV/0!"/>
    <e v="#DIV/0!"/>
    <x v="5"/>
    <s v="audio"/>
    <x v="1051"/>
    <d v="2014-07-30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e v="#DIV/0!"/>
    <e v="#DIV/0!"/>
    <x v="5"/>
    <s v="audio"/>
    <x v="1052"/>
    <d v="2016-04-23T19:08:15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00"/>
    <n v="15"/>
    <x v="5"/>
    <s v="audio"/>
    <x v="1053"/>
    <d v="2017-02-09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e v="#DIV/0!"/>
    <e v="#DIV/0!"/>
    <x v="5"/>
    <s v="audio"/>
    <x v="1054"/>
    <d v="2014-07-11T20:26:39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e v="#DIV/0!"/>
    <e v="#DIV/0!"/>
    <x v="5"/>
    <s v="audio"/>
    <x v="1055"/>
    <d v="2016-02-06T23:49:0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e v="#DIV/0!"/>
    <e v="#DIV/0!"/>
    <x v="5"/>
    <s v="audio"/>
    <x v="1056"/>
    <d v="2015-02-23T17:16:17"/>
    <x v="1056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e v="#DIV/0!"/>
    <e v="#DIV/0!"/>
    <x v="5"/>
    <s v="audio"/>
    <x v="1057"/>
    <d v="2016-11-04T20:54:43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e v="#DIV/0!"/>
    <e v="#DIV/0!"/>
    <x v="5"/>
    <s v="audio"/>
    <x v="1058"/>
    <d v="2015-02-12T21:37:23"/>
    <x v="1058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e v="#DIV/0!"/>
    <e v="#DIV/0!"/>
    <x v="5"/>
    <s v="audio"/>
    <x v="1059"/>
    <d v="2015-02-11T18:57:36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00"/>
    <n v="50"/>
    <x v="5"/>
    <s v="audio"/>
    <x v="1060"/>
    <d v="2015-03-16T21:54:53"/>
    <x v="106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e v="#DIV/0!"/>
    <e v="#DIV/0!"/>
    <x v="5"/>
    <s v="audio"/>
    <x v="1061"/>
    <d v="2016-03-03T06:38:28"/>
    <x v="1061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1.0473684210526315"/>
    <n v="47.5"/>
    <x v="5"/>
    <s v="audio"/>
    <x v="1062"/>
    <d v="2016-07-05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e v="#DIV/0!"/>
    <e v="#DIV/0!"/>
    <x v="5"/>
    <s v="audio"/>
    <x v="1063"/>
    <d v="2016-08-01T00:44:22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11.142751021418844"/>
    <n v="65.666666666666671"/>
    <x v="6"/>
    <s v="video games"/>
    <x v="1064"/>
    <d v="2013-05-23T05:28:23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7.037037037037038"/>
    <n v="16.2"/>
    <x v="6"/>
    <s v="video games"/>
    <x v="1065"/>
    <d v="2014-01-22T09:08:42"/>
    <x v="1065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29.697089685210848"/>
    <n v="34.128378378378379"/>
    <x v="6"/>
    <s v="video games"/>
    <x v="1066"/>
    <d v="2013-06-20T23:06:22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3.8461538461538463"/>
    <n v="13"/>
    <x v="6"/>
    <s v="video games"/>
    <x v="1067"/>
    <d v="2013-11-21T20:32:11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666.66666666666663"/>
    <n v="11.25"/>
    <x v="6"/>
    <s v="video games"/>
    <x v="1068"/>
    <d v="2016-03-11T08:54:24"/>
    <x v="1068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2.5882352941176472"/>
    <n v="40.476190476190474"/>
    <x v="6"/>
    <s v="video games"/>
    <x v="1069"/>
    <d v="2013-10-25T05:30:5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42.85714285714286"/>
    <n v="35"/>
    <x v="6"/>
    <s v="video games"/>
    <x v="1070"/>
    <d v="2012-09-11T00:17:02"/>
    <x v="107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e v="#DIV/0!"/>
    <e v="#DIV/0!"/>
    <x v="6"/>
    <s v="video games"/>
    <x v="1071"/>
    <d v="2015-10-18T18:04:53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1470.5882352941176"/>
    <n v="12.75"/>
    <x v="6"/>
    <s v="video games"/>
    <x v="1072"/>
    <d v="2014-01-06T19:58:17"/>
    <x v="1072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75"/>
    <n v="10"/>
    <x v="6"/>
    <s v="video games"/>
    <x v="1073"/>
    <d v="2011-09-16T23:09:01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15.849721162312886"/>
    <n v="113.56666666666666"/>
    <x v="6"/>
    <s v="video games"/>
    <x v="1074"/>
    <d v="2013-12-05T04:09:05"/>
    <x v="107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22.222222222222221"/>
    <n v="15"/>
    <x v="6"/>
    <s v="video games"/>
    <x v="1075"/>
    <d v="2012-04-06T21:41:56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1.5932361813315206"/>
    <n v="48.281025641025643"/>
    <x v="6"/>
    <s v="video games"/>
    <x v="1076"/>
    <d v="2014-07-18T09:04:10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3.4041394335511983"/>
    <n v="43.976047904191617"/>
    <x v="6"/>
    <s v="video games"/>
    <x v="1077"/>
    <d v="2015-12-15T04:00:11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13.333333333333334"/>
    <n v="9"/>
    <x v="6"/>
    <s v="video games"/>
    <x v="1078"/>
    <d v="2011-06-07T04:42:01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8.34808259587021"/>
    <n v="37.666666666666664"/>
    <x v="6"/>
    <s v="video games"/>
    <x v="1079"/>
    <d v="2016-04-19T13:35:36"/>
    <x v="1079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10.982976386600768"/>
    <n v="18.581632653061224"/>
    <x v="6"/>
    <s v="video games"/>
    <x v="1080"/>
    <d v="2014-04-11T03:18:53"/>
    <x v="1080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5666.666666666667"/>
    <n v="3"/>
    <x v="6"/>
    <s v="video games"/>
    <x v="1081"/>
    <d v="2014-12-29T22:14:52"/>
    <x v="1081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78.57142857142858"/>
    <n v="18.666666666666668"/>
    <x v="6"/>
    <s v="video games"/>
    <x v="1082"/>
    <d v="2012-07-11T21:44:48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21.95121951219512"/>
    <n v="410"/>
    <x v="6"/>
    <s v="video games"/>
    <x v="1083"/>
    <d v="2014-06-03T15:49:43"/>
    <x v="108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e v="#DIV/0!"/>
    <e v="#DIV/0!"/>
    <x v="6"/>
    <s v="video games"/>
    <x v="1084"/>
    <d v="2014-07-09T21:53:24"/>
    <x v="108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29.239766081871345"/>
    <n v="114"/>
    <x v="6"/>
    <s v="video games"/>
    <x v="1085"/>
    <d v="2016-02-13T16:06:15"/>
    <x v="108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1200"/>
    <n v="7.5"/>
    <x v="6"/>
    <s v="video games"/>
    <x v="1086"/>
    <d v="2014-07-25T20:48:11"/>
    <x v="1086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e v="#DIV/0!"/>
    <e v="#DIV/0!"/>
    <x v="6"/>
    <s v="video games"/>
    <x v="1087"/>
    <d v="2014-05-16T17:08:07"/>
    <x v="108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7.0507055406010961"/>
    <n v="43.41727891156463"/>
    <x v="6"/>
    <s v="video games"/>
    <x v="1088"/>
    <d v="2014-03-25T19:11:07"/>
    <x v="1088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12.776831345826235"/>
    <n v="23.959183673469386"/>
    <x v="6"/>
    <s v="video games"/>
    <x v="1089"/>
    <d v="2015-05-27T04:32:55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2599.8000000000002"/>
    <n v="5"/>
    <x v="6"/>
    <s v="video games"/>
    <x v="1090"/>
    <d v="2015-04-29T04:27:33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8"/>
    <n v="12.5"/>
    <x v="6"/>
    <s v="video games"/>
    <x v="1091"/>
    <d v="2016-03-11T19:41:12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95.238095238095241"/>
    <n v="3"/>
    <x v="6"/>
    <s v="video games"/>
    <x v="1092"/>
    <d v="2012-12-07T00:37:18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7.1005917159763312"/>
    <n v="10.5625"/>
    <x v="6"/>
    <s v="video games"/>
    <x v="1093"/>
    <d v="2016-01-27T23:22:17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5.4644642851721761"/>
    <n v="122.00037037037038"/>
    <x v="6"/>
    <s v="video games"/>
    <x v="1094"/>
    <d v="2011-09-09T17:07:13"/>
    <x v="1094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19.861762135536665"/>
    <n v="267.80851063829789"/>
    <x v="6"/>
    <s v="video games"/>
    <x v="1095"/>
    <d v="2013-07-31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5.5762081784386615"/>
    <n v="74.206896551724142"/>
    <x v="6"/>
    <s v="video games"/>
    <x v="1096"/>
    <d v="2014-09-03T12:25:54"/>
    <x v="1096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2127.6595744680849"/>
    <n v="6.7142857142857144"/>
    <x v="6"/>
    <s v="video games"/>
    <x v="1097"/>
    <d v="2014-01-21T19:01:17"/>
    <x v="109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13.865779256794232"/>
    <n v="81.954545454545453"/>
    <x v="6"/>
    <s v="video games"/>
    <x v="1098"/>
    <d v="2014-03-14T18:18:15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200"/>
    <n v="25"/>
    <x v="6"/>
    <s v="video games"/>
    <x v="1099"/>
    <d v="2015-04-13T20:04:28"/>
    <x v="1099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40"/>
    <n v="10"/>
    <x v="6"/>
    <s v="video games"/>
    <x v="1100"/>
    <d v="2016-01-15T02:39:31"/>
    <x v="1100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2439.0243902439024"/>
    <n v="6.833333333333333"/>
    <x v="6"/>
    <s v="video games"/>
    <x v="1101"/>
    <d v="2016-06-17T18:32:18"/>
    <x v="1101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18.823529411764707"/>
    <n v="17.708333333333332"/>
    <x v="6"/>
    <s v="video games"/>
    <x v="1102"/>
    <d v="2013-10-30T01:05:25"/>
    <x v="1102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61.728395061728392"/>
    <n v="16.2"/>
    <x v="6"/>
    <s v="video games"/>
    <x v="1103"/>
    <d v="2016-04-19T05:19:50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20.19522046449007"/>
    <n v="80.297297297297291"/>
    <x v="6"/>
    <s v="video games"/>
    <x v="1104"/>
    <d v="2014-05-12T09:50:21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628.93081761006295"/>
    <n v="71.55"/>
    <x v="6"/>
    <s v="video games"/>
    <x v="1105"/>
    <d v="2014-02-22T03:15:27"/>
    <x v="1105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2.4242424242424243"/>
    <n v="23.571428571428573"/>
    <x v="6"/>
    <s v="video games"/>
    <x v="1106"/>
    <d v="2012-03-05T17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e v="#DIV/0!"/>
    <e v="#DIV/0!"/>
    <x v="6"/>
    <s v="video games"/>
    <x v="1107"/>
    <d v="2014-06-23T20:40:24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4.129692832764505"/>
    <n v="34.88095238095238"/>
    <x v="6"/>
    <s v="video games"/>
    <x v="1108"/>
    <d v="2012-02-13T15:17:15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222.22222222222223"/>
    <n v="15"/>
    <x v="6"/>
    <s v="video games"/>
    <x v="1109"/>
    <d v="2016-10-19T18:03:10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96.07843137254903"/>
    <n v="23.181818181818183"/>
    <x v="6"/>
    <s v="video games"/>
    <x v="1110"/>
    <d v="2012-11-07T22:23:42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2500"/>
    <n v="1"/>
    <x v="6"/>
    <s v="video games"/>
    <x v="1111"/>
    <d v="2015-12-09T04:53:10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2.8139361466725847"/>
    <n v="100.23371794871794"/>
    <x v="6"/>
    <s v="video games"/>
    <x v="1112"/>
    <d v="2014-11-20T18:13:31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200"/>
    <n v="5"/>
    <x v="6"/>
    <s v="video games"/>
    <x v="1113"/>
    <d v="2014-07-15T23:27:00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600"/>
    <n v="3.3333333333333335"/>
    <x v="6"/>
    <s v="video games"/>
    <x v="1114"/>
    <d v="2013-09-09T08:18:07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754.71698113207549"/>
    <n v="13.25"/>
    <x v="6"/>
    <s v="video games"/>
    <x v="1115"/>
    <d v="2016-02-29T16:41:35"/>
    <x v="111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2800.8066323101052"/>
    <n v="17.852"/>
    <x v="6"/>
    <s v="video games"/>
    <x v="1116"/>
    <d v="2012-04-10T20:20:08"/>
    <x v="1116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12.048192771084338"/>
    <n v="10.375"/>
    <x v="6"/>
    <s v="video games"/>
    <x v="1117"/>
    <d v="2015-11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41.284403669724767"/>
    <n v="36.333333333333336"/>
    <x v="6"/>
    <s v="video games"/>
    <x v="1118"/>
    <d v="2014-03-06T03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420"/>
    <n v="5"/>
    <x v="6"/>
    <s v="video games"/>
    <x v="1119"/>
    <d v="2014-03-24T19:01:04"/>
    <x v="1119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e v="#DIV/0!"/>
    <e v="#DIV/0!"/>
    <x v="6"/>
    <s v="video games"/>
    <x v="1120"/>
    <d v="2011-09-13T20:56:40"/>
    <x v="112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8620.689655172413"/>
    <n v="5.8"/>
    <x v="6"/>
    <s v="video games"/>
    <x v="1121"/>
    <d v="2016-02-12T22:25:16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e v="#DIV/0!"/>
    <e v="#DIV/0!"/>
    <x v="6"/>
    <s v="video games"/>
    <x v="1122"/>
    <d v="2013-05-16T16:53:45"/>
    <x v="1122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454.54545454545456"/>
    <n v="3.6666666666666665"/>
    <x v="6"/>
    <s v="video games"/>
    <x v="1123"/>
    <d v="2014-03-20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211.76470588235293"/>
    <n v="60.714285714285715"/>
    <x v="6"/>
    <s v="mobile games"/>
    <x v="1124"/>
    <d v="2015-03-31T16:00:51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e v="#DIV/0!"/>
    <e v="#DIV/0!"/>
    <x v="6"/>
    <s v="mobile games"/>
    <x v="1125"/>
    <d v="2015-07-27T14:58:50"/>
    <x v="1125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200"/>
    <n v="5"/>
    <x v="6"/>
    <s v="mobile games"/>
    <x v="1126"/>
    <d v="2016-06-14T07:51:34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59.82905982905983"/>
    <n v="25.434782608695652"/>
    <x v="6"/>
    <s v="mobile games"/>
    <x v="1127"/>
    <d v="2014-10-14T20:30:00"/>
    <x v="1127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000"/>
    <n v="1"/>
    <x v="6"/>
    <s v="mobile games"/>
    <x v="1128"/>
    <d v="2014-07-08T15:35:17"/>
    <x v="1128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952.38095238095241"/>
    <n v="10.5"/>
    <x v="6"/>
    <s v="mobile games"/>
    <x v="1129"/>
    <d v="2016-05-06T06:21:33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454.54545454545456"/>
    <n v="3.6666666666666665"/>
    <x v="6"/>
    <s v="mobile games"/>
    <x v="1130"/>
    <d v="2014-09-26T23:55:0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e v="#DIV/0!"/>
    <e v="#DIV/0!"/>
    <x v="6"/>
    <s v="mobile games"/>
    <x v="1131"/>
    <d v="2015-11-24T21:47:48"/>
    <x v="1131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6.9541029207232263"/>
    <n v="110.61538461538461"/>
    <x v="6"/>
    <s v="mobile games"/>
    <x v="1132"/>
    <d v="2016-12-02T02:46:11"/>
    <x v="113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50"/>
    <n v="20"/>
    <x v="6"/>
    <s v="mobile games"/>
    <x v="1133"/>
    <d v="2014-07-01T09:46:21"/>
    <x v="113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25000"/>
    <n v="1"/>
    <x v="6"/>
    <s v="mobile games"/>
    <x v="1134"/>
    <d v="2014-11-15T06:50:28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20"/>
    <n v="50"/>
    <x v="6"/>
    <s v="mobile games"/>
    <x v="1135"/>
    <d v="2016-07-07T23:44:54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15.518518518518519"/>
    <n v="45"/>
    <x v="6"/>
    <s v="mobile games"/>
    <x v="1136"/>
    <d v="2015-11-19T16:07:09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2.5316455696202533"/>
    <n v="253.2051282051282"/>
    <x v="6"/>
    <s v="mobile games"/>
    <x v="1137"/>
    <d v="2016-03-24T19:40:21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280"/>
    <n v="31.25"/>
    <x v="6"/>
    <s v="mobile games"/>
    <x v="1138"/>
    <d v="2017-01-01T21:45:31"/>
    <x v="1138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1600"/>
    <n v="5"/>
    <x v="6"/>
    <s v="mobile games"/>
    <x v="1139"/>
    <d v="2014-12-02T08:20:26"/>
    <x v="1139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e v="#DIV/0!"/>
    <e v="#DIV/0!"/>
    <x v="6"/>
    <s v="mobile games"/>
    <x v="1140"/>
    <d v="2015-07-07T11:05:21"/>
    <x v="114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e v="#DIV/0!"/>
    <e v="#DIV/0!"/>
    <x v="6"/>
    <s v="mobile games"/>
    <x v="1141"/>
    <d v="2015-06-09T16:47:30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e v="#DIV/0!"/>
    <e v="#DIV/0!"/>
    <x v="6"/>
    <s v="mobile games"/>
    <x v="1142"/>
    <d v="2015-01-18T00:08:47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241.93548387096774"/>
    <n v="23.25"/>
    <x v="6"/>
    <s v="mobile games"/>
    <x v="1143"/>
    <d v="2015-11-17T04:38:46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e v="#DIV/0!"/>
    <e v="#DIV/0!"/>
    <x v="7"/>
    <s v="food trucks"/>
    <x v="1144"/>
    <d v="2015-03-30T04:22:00"/>
    <x v="1144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800"/>
    <n v="100"/>
    <x v="7"/>
    <s v="food trucks"/>
    <x v="1145"/>
    <d v="2014-08-03T17:56:32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11.320754716981131"/>
    <n v="44.166666666666664"/>
    <x v="7"/>
    <s v="food trucks"/>
    <x v="1146"/>
    <d v="2014-03-25T22:52:53"/>
    <x v="1146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e v="#DIV/0!"/>
    <e v="#DIV/0!"/>
    <x v="7"/>
    <s v="food trucks"/>
    <x v="1147"/>
    <d v="2014-08-20T23:19:43"/>
    <x v="1147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205.47945205479451"/>
    <n v="24.333333333333332"/>
    <x v="7"/>
    <s v="food trucks"/>
    <x v="1148"/>
    <d v="2016-11-01T04:06:21"/>
    <x v="1148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666.66666666666663"/>
    <n v="37.5"/>
    <x v="7"/>
    <s v="food trucks"/>
    <x v="1149"/>
    <d v="2016-05-17T17:02:46"/>
    <x v="1149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9.9206349206349209"/>
    <n v="42"/>
    <x v="7"/>
    <s v="food trucks"/>
    <x v="1150"/>
    <d v="2015-11-09T22:54:35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e v="#DIV/0!"/>
    <e v="#DIV/0!"/>
    <x v="7"/>
    <s v="food trucks"/>
    <x v="1151"/>
    <d v="2015-08-08T02:27:43"/>
    <x v="1151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17.563117453347971"/>
    <n v="60.733333333333334"/>
    <x v="7"/>
    <s v="food trucks"/>
    <x v="1152"/>
    <d v="2015-04-15T17:01:52"/>
    <x v="11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60"/>
    <n v="50"/>
    <x v="7"/>
    <s v="food trucks"/>
    <x v="1153"/>
    <d v="2015-05-19T17:08:25"/>
    <x v="1153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15.384615384615385"/>
    <n v="108.33333333333333"/>
    <x v="7"/>
    <s v="food trucks"/>
    <x v="1154"/>
    <d v="2015-08-07T02:36:46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32.97872340425531"/>
    <n v="23.5"/>
    <x v="7"/>
    <s v="food trucks"/>
    <x v="1155"/>
    <d v="2014-07-15T18:20:08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e v="#DIV/0!"/>
    <e v="#DIV/0!"/>
    <x v="7"/>
    <s v="food trucks"/>
    <x v="1156"/>
    <d v="2015-01-25T01:42:42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66.225165562913901"/>
    <n v="50.333333333333336"/>
    <x v="7"/>
    <s v="food trucks"/>
    <x v="1157"/>
    <d v="2014-10-06T15:04:40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214.28571428571428"/>
    <n v="11.666666666666666"/>
    <x v="7"/>
    <s v="food trucks"/>
    <x v="1158"/>
    <d v="2014-11-09T02:12:0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e v="#DIV/0!"/>
    <e v="#DIV/0!"/>
    <x v="7"/>
    <s v="food trucks"/>
    <x v="1159"/>
    <d v="2015-05-30T17:26:05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25.974025974025974"/>
    <n v="60.789473684210527"/>
    <x v="7"/>
    <s v="food trucks"/>
    <x v="1160"/>
    <d v="2015-02-26T03:43:06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e v="#DIV/0!"/>
    <e v="#DIV/0!"/>
    <x v="7"/>
    <s v="food trucks"/>
    <x v="1161"/>
    <d v="2015-04-28T15:06:29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1714.2857142857142"/>
    <n v="17.5"/>
    <x v="7"/>
    <s v="food trucks"/>
    <x v="1162"/>
    <d v="2014-08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e v="#DIV/0!"/>
    <e v="#DIV/0!"/>
    <x v="7"/>
    <s v="food trucks"/>
    <x v="1163"/>
    <d v="2014-07-10T17:22:00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e v="#DIV/0!"/>
    <e v="#DIV/0!"/>
    <x v="7"/>
    <s v="food trucks"/>
    <x v="1164"/>
    <d v="2016-05-19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4.8297512678097076"/>
    <n v="82.82"/>
    <x v="7"/>
    <s v="food trucks"/>
    <x v="1165"/>
    <d v="2014-06-02T05:08:50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5.2246603970741905"/>
    <n v="358.875"/>
    <x v="7"/>
    <s v="food trucks"/>
    <x v="1166"/>
    <d v="2015-05-26T11:39:02"/>
    <x v="1166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61.287027579162412"/>
    <n v="61.1875"/>
    <x v="7"/>
    <s v="food trucks"/>
    <x v="1167"/>
    <d v="2014-08-12T17:38:15"/>
    <x v="1167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17.647058823529413"/>
    <n v="340"/>
    <x v="7"/>
    <s v="food trucks"/>
    <x v="1168"/>
    <d v="2016-08-23T01:17:45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588.23529411764707"/>
    <n v="5.666666666666667"/>
    <x v="7"/>
    <s v="food trucks"/>
    <x v="1169"/>
    <d v="2015-01-23T08:29:23"/>
    <x v="1169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250"/>
    <n v="50"/>
    <x v="7"/>
    <s v="food trucks"/>
    <x v="1170"/>
    <d v="2015-04-30T21:26:11"/>
    <x v="117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000"/>
    <n v="25"/>
    <x v="7"/>
    <s v="food trucks"/>
    <x v="1171"/>
    <d v="2014-10-26T19:18:47"/>
    <x v="1171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e v="#DIV/0!"/>
    <e v="#DIV/0!"/>
    <x v="7"/>
    <s v="food trucks"/>
    <x v="1172"/>
    <d v="2014-07-21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4166.666666666667"/>
    <n v="30"/>
    <x v="7"/>
    <s v="food trucks"/>
    <x v="1173"/>
    <d v="2015-06-29T04:27:37"/>
    <x v="1173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16.930022573363431"/>
    <n v="46.631578947368418"/>
    <x v="7"/>
    <s v="food trucks"/>
    <x v="1174"/>
    <d v="2016-04-08T20:12:07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4.188034188034187"/>
    <n v="65"/>
    <x v="7"/>
    <s v="food trucks"/>
    <x v="1175"/>
    <d v="2015-06-15T17:28:59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17500"/>
    <n v="10"/>
    <x v="7"/>
    <s v="food trucks"/>
    <x v="1176"/>
    <d v="2017-01-11T00:28:18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e v="#DIV/0!"/>
    <e v="#DIV/0!"/>
    <x v="7"/>
    <s v="food trucks"/>
    <x v="1177"/>
    <d v="2014-09-15T15:51:36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15000"/>
    <n v="5"/>
    <x v="7"/>
    <s v="food trucks"/>
    <x v="1178"/>
    <d v="2014-07-17T21:44:12"/>
    <x v="1178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18.75"/>
    <n v="640"/>
    <x v="7"/>
    <s v="food trucks"/>
    <x v="1179"/>
    <d v="2015-09-28T17:17:07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8.5106382978723403"/>
    <n v="69.117647058823536"/>
    <x v="7"/>
    <s v="food trucks"/>
    <x v="1180"/>
    <d v="2014-05-22T19:21:54"/>
    <x v="1180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12500"/>
    <n v="1.3333333333333333"/>
    <x v="7"/>
    <s v="food trucks"/>
    <x v="1181"/>
    <d v="2015-01-30T08:08:4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23.80952380952381"/>
    <n v="10.5"/>
    <x v="7"/>
    <s v="food trucks"/>
    <x v="1182"/>
    <d v="2016-12-24T19:51:28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25"/>
    <n v="33.333333333333336"/>
    <x v="7"/>
    <s v="food trucks"/>
    <x v="1183"/>
    <d v="2016-10-13T20:40:23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0.95295850298882434"/>
    <n v="61.562666666666665"/>
    <x v="8"/>
    <s v="photobooks"/>
    <x v="1184"/>
    <d v="2017-01-06T14:23:31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0.9484066767830045"/>
    <n v="118.73873873873873"/>
    <x v="8"/>
    <s v="photobooks"/>
    <x v="1185"/>
    <d v="2015-05-06T20:45:49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0.93691442848219864"/>
    <n v="65.081300813008127"/>
    <x v="8"/>
    <s v="photobooks"/>
    <x v="1186"/>
    <d v="2015-04-29T20:43:15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0.96037756558006804"/>
    <n v="130.15714285714284"/>
    <x v="8"/>
    <s v="photobooks"/>
    <x v="1187"/>
    <d v="2015-04-15T21:28:43"/>
    <x v="1187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0.62285892245406416"/>
    <n v="37.776470588235291"/>
    <x v="8"/>
    <s v="photobooks"/>
    <x v="1188"/>
    <d v="2016-12-07T16:49:00"/>
    <x v="1188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0.92783505154639179"/>
    <n v="112.79069767441861"/>
    <x v="8"/>
    <s v="photobooks"/>
    <x v="1189"/>
    <d v="2016-06-08T23:29:55"/>
    <x v="1189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0.7407407407407407"/>
    <n v="51.92307692307692"/>
    <x v="8"/>
    <s v="photobooks"/>
    <x v="1190"/>
    <d v="2014-08-01T15:58:45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0.91680814940577249"/>
    <n v="89.242424242424249"/>
    <x v="8"/>
    <s v="photobooks"/>
    <x v="1191"/>
    <d v="2016-02-19T14:29:20"/>
    <x v="1191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0.34482758620689657"/>
    <n v="19.333333333333332"/>
    <x v="8"/>
    <s v="photobooks"/>
    <x v="1192"/>
    <d v="2017-01-12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0.96193486326783018"/>
    <n v="79.967032967032964"/>
    <x v="8"/>
    <s v="photobooks"/>
    <x v="1193"/>
    <d v="2016-02-09T18:37:3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0.3103277060575968"/>
    <n v="56.414565826330531"/>
    <x v="8"/>
    <s v="photobooks"/>
    <x v="1194"/>
    <d v="2015-03-09T11:42:59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0.7407407407407407"/>
    <n v="79.411764705882348"/>
    <x v="8"/>
    <s v="photobooks"/>
    <x v="1195"/>
    <d v="2015-10-21T08:20:53"/>
    <x v="1195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0.37049339499706163"/>
    <n v="76.439453125"/>
    <x v="8"/>
    <s v="photobooks"/>
    <x v="1196"/>
    <d v="2015-11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0.39479917881770804"/>
    <n v="121"/>
    <x v="8"/>
    <s v="photobooks"/>
    <x v="1197"/>
    <d v="2016-05-13T15:57:14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0.38372985418265543"/>
    <n v="54.616766467065865"/>
    <x v="8"/>
    <s v="photobooks"/>
    <x v="1198"/>
    <d v="2015-11-25T14:51:26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0.98700334199777195"/>
    <n v="299.22222222222223"/>
    <x v="8"/>
    <s v="photobooks"/>
    <x v="1199"/>
    <d v="2015-06-06T18:30:00"/>
    <x v="1199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0.7961519323270857"/>
    <n v="58.533980582524272"/>
    <x v="8"/>
    <s v="photobooks"/>
    <x v="1200"/>
    <d v="2015-03-26T11:27:36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0.97620182647361731"/>
    <n v="55.371801801801809"/>
    <x v="8"/>
    <s v="photobooks"/>
    <x v="1201"/>
    <d v="2016-06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0.50189717130754252"/>
    <n v="183.80442804428046"/>
    <x v="8"/>
    <s v="photobooks"/>
    <x v="1202"/>
    <d v="2015-05-28T06:55:54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0.9760479041916168"/>
    <n v="165.34653465346534"/>
    <x v="8"/>
    <s v="photobooks"/>
    <x v="1203"/>
    <d v="2015-05-01T14:45:27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0.97138160352686242"/>
    <n v="234.78947368421052"/>
    <x v="8"/>
    <s v="photobooks"/>
    <x v="1204"/>
    <d v="2015-10-20T17:57:13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0.99145820622330694"/>
    <n v="211.48387096774192"/>
    <x v="8"/>
    <s v="photobooks"/>
    <x v="1205"/>
    <d v="2015-05-14T12:09:11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0.86956521739130432"/>
    <n v="32.34375"/>
    <x v="8"/>
    <s v="photobooks"/>
    <x v="1206"/>
    <d v="2017-02-06T18:37:33"/>
    <x v="1206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0.95999080248332946"/>
    <n v="123.37588652482269"/>
    <x v="8"/>
    <s v="photobooks"/>
    <x v="1207"/>
    <d v="2016-03-01T10:19:33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0.64391500321957507"/>
    <n v="207.06666666666666"/>
    <x v="8"/>
    <s v="photobooks"/>
    <x v="1208"/>
    <d v="2016-02-23T17:01:04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0.94339622641509435"/>
    <n v="138.2608695652174"/>
    <x v="8"/>
    <s v="photobooks"/>
    <x v="1209"/>
    <d v="2017-01-26T20:18:25"/>
    <x v="1209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0.39321314118317835"/>
    <n v="493.81553398058253"/>
    <x v="8"/>
    <s v="photobooks"/>
    <x v="1210"/>
    <d v="2015-05-08T22:36:12"/>
    <x v="121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0.98911968348170132"/>
    <n v="168.5"/>
    <x v="8"/>
    <s v="photobooks"/>
    <x v="1211"/>
    <d v="2016-05-25T20:47:4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0.77495350278983266"/>
    <n v="38.867469879518069"/>
    <x v="8"/>
    <s v="photobooks"/>
    <x v="1212"/>
    <d v="2015-11-10T22:48:15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0.97817908201655379"/>
    <n v="61.527777777777779"/>
    <x v="8"/>
    <s v="photobooks"/>
    <x v="1213"/>
    <d v="2016-12-27T18:08:20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0.75872534142640369"/>
    <n v="105.44"/>
    <x v="8"/>
    <s v="photobooks"/>
    <x v="1214"/>
    <d v="2015-04-10T20:10:05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0.12721348279730235"/>
    <n v="71.592003642987251"/>
    <x v="8"/>
    <s v="photobooks"/>
    <x v="1215"/>
    <d v="2014-04-30T22:09:16"/>
    <x v="1215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0.68634179821551133"/>
    <n v="91.882882882882882"/>
    <x v="8"/>
    <s v="photobooks"/>
    <x v="1216"/>
    <d v="2015-08-31T14:47:37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0.97465886939571145"/>
    <n v="148.57377049180329"/>
    <x v="8"/>
    <s v="photobooks"/>
    <x v="1217"/>
    <d v="2016-06-14T19:25:40"/>
    <x v="1217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0.58045791680103187"/>
    <n v="174.2134831460674"/>
    <x v="8"/>
    <s v="photobooks"/>
    <x v="1218"/>
    <d v="2015-10-01T15:53:20"/>
    <x v="1218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0.62826621580079922"/>
    <n v="102.86166007905139"/>
    <x v="8"/>
    <s v="photobooks"/>
    <x v="1219"/>
    <d v="2016-09-20T11:05:13"/>
    <x v="1219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0.9637006103437199"/>
    <n v="111.17857142857143"/>
    <x v="8"/>
    <s v="photobooks"/>
    <x v="1220"/>
    <d v="2015-07-26T15:05:12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0.89758915712298193"/>
    <n v="23.796213592233013"/>
    <x v="8"/>
    <s v="photobooks"/>
    <x v="1221"/>
    <d v="2016-11-06T11:24:48"/>
    <x v="1221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0.35666518056174767"/>
    <n v="81.268115942028984"/>
    <x v="8"/>
    <s v="photobooks"/>
    <x v="1222"/>
    <d v="2016-03-01T17:17:27"/>
    <x v="122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0.89201243411271791"/>
    <n v="116.21465968586388"/>
    <x v="8"/>
    <s v="photobooks"/>
    <x v="1223"/>
    <d v="2016-10-11T04:15:09"/>
    <x v="1223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14.150943396226415"/>
    <n v="58.888888888888886"/>
    <x v="4"/>
    <s v="world music"/>
    <x v="1224"/>
    <d v="2014-04-07T13:11:42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22.727272727272727"/>
    <n v="44"/>
    <x v="4"/>
    <s v="world music"/>
    <x v="1225"/>
    <d v="2013-08-23T21:44:38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25.81311306143521"/>
    <n v="48.424999999999997"/>
    <x v="4"/>
    <s v="world music"/>
    <x v="1226"/>
    <d v="2014-03-17T20:59:41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e v="#DIV/0!"/>
    <e v="#DIV/0!"/>
    <x v="4"/>
    <s v="world music"/>
    <x v="1227"/>
    <d v="2014-07-07T22:03:36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3.4129692832764507"/>
    <n v="61.041666666666664"/>
    <x v="4"/>
    <s v="world music"/>
    <x v="1228"/>
    <d v="2011-07-30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10"/>
    <n v="25"/>
    <x v="4"/>
    <s v="world music"/>
    <x v="1229"/>
    <d v="2012-03-17T11:02:07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e v="#DIV/0!"/>
    <e v="#DIV/0!"/>
    <x v="4"/>
    <s v="world music"/>
    <x v="1230"/>
    <d v="2011-01-25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e v="#DIV/0!"/>
    <e v="#DIV/0!"/>
    <x v="4"/>
    <s v="world music"/>
    <x v="1231"/>
    <d v="2015-07-08T22:36:08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25"/>
    <n v="40"/>
    <x v="4"/>
    <s v="world music"/>
    <x v="1232"/>
    <d v="2013-08-20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8.6206896551724146"/>
    <n v="19.333333333333332"/>
    <x v="4"/>
    <s v="world music"/>
    <x v="1233"/>
    <d v="2012-01-31T22:46:14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e v="#DIV/0!"/>
    <e v="#DIV/0!"/>
    <x v="4"/>
    <s v="world music"/>
    <x v="1234"/>
    <d v="2015-01-03T18:55:42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5.876190476190473"/>
    <n v="35"/>
    <x v="4"/>
    <s v="world music"/>
    <x v="1235"/>
    <d v="2013-11-05T03:14:59"/>
    <x v="1235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e v="#DIV/0!"/>
    <e v="#DIV/0!"/>
    <x v="4"/>
    <s v="world music"/>
    <x v="1236"/>
    <d v="2012-07-20T16:19:24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e v="#DIV/0!"/>
    <e v="#DIV/0!"/>
    <x v="4"/>
    <s v="world music"/>
    <x v="1237"/>
    <d v="2012-08-04T06:47:45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5.617977528089888"/>
    <n v="59.333333333333336"/>
    <x v="4"/>
    <s v="world music"/>
    <x v="1238"/>
    <d v="2011-07-07T14:38:56"/>
    <x v="1238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e v="#DIV/0!"/>
    <e v="#DIV/0!"/>
    <x v="4"/>
    <s v="world music"/>
    <x v="1239"/>
    <d v="2011-12-06T23:06:07"/>
    <x v="1239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3.19502074688797"/>
    <n v="30.125"/>
    <x v="4"/>
    <s v="world music"/>
    <x v="1240"/>
    <d v="2013-05-15T00:57:37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1.9708316909735908"/>
    <n v="74.617647058823536"/>
    <x v="4"/>
    <s v="world music"/>
    <x v="1241"/>
    <d v="2014-10-11T20:06:20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82.2"/>
    <n v="5"/>
    <x v="4"/>
    <s v="world music"/>
    <x v="1242"/>
    <d v="2011-08-27T03:58:22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7.0963926670609103"/>
    <n v="44.5"/>
    <x v="4"/>
    <s v="world music"/>
    <x v="1243"/>
    <d v="2011-05-08T21:06:11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0.96339113680154143"/>
    <n v="46.133333333333333"/>
    <x v="4"/>
    <s v="rock"/>
    <x v="1244"/>
    <d v="2013-03-22T19:48:43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0.83160083160083165"/>
    <n v="141.47058823529412"/>
    <x v="4"/>
    <s v="rock"/>
    <x v="1245"/>
    <d v="2014-05-15T14:23:54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0.85470085470085466"/>
    <n v="75.483870967741936"/>
    <x v="4"/>
    <s v="rock"/>
    <x v="1246"/>
    <d v="2011-10-22T01:02:29"/>
    <x v="124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0.81871345029239762"/>
    <n v="85.5"/>
    <x v="4"/>
    <s v="rock"/>
    <x v="1247"/>
    <d v="2013-04-06T07:00:55"/>
    <x v="1247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0.65945660775520976"/>
    <n v="64.254237288135599"/>
    <x v="4"/>
    <s v="rock"/>
    <x v="1248"/>
    <d v="2014-05-08T15:45:53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0.9574875526618154"/>
    <n v="64.46913580246914"/>
    <x v="4"/>
    <s v="rock"/>
    <x v="1249"/>
    <d v="2012-06-07T17:46:51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0.49961696033041336"/>
    <n v="118.2007874015748"/>
    <x v="4"/>
    <s v="rock"/>
    <x v="1250"/>
    <d v="2014-07-23T15:25:31"/>
    <x v="1250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0.98231827111984282"/>
    <n v="82.540540540540547"/>
    <x v="4"/>
    <s v="rock"/>
    <x v="1251"/>
    <d v="2011-07-27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0.72644250726442505"/>
    <n v="34.170212765957444"/>
    <x v="4"/>
    <s v="rock"/>
    <x v="1252"/>
    <d v="2013-09-26T23:42:49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.2912795573360648E-4"/>
    <n v="42.73322081575246"/>
    <x v="4"/>
    <s v="rock"/>
    <x v="1253"/>
    <d v="2014-08-04T18:48:27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0.50288973954814986"/>
    <n v="94.489361702127653"/>
    <x v="4"/>
    <s v="rock"/>
    <x v="1254"/>
    <d v="2010-11-05T14:54:46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0.49415252841377039"/>
    <n v="55.697247706422019"/>
    <x v="4"/>
    <s v="rock"/>
    <x v="1255"/>
    <d v="2013-11-01T20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0.84771792920594546"/>
    <n v="98.030831024930734"/>
    <x v="4"/>
    <s v="rock"/>
    <x v="1256"/>
    <d v="2012-01-13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0.33929673041332509"/>
    <n v="92.102272727272734"/>
    <x v="4"/>
    <s v="rock"/>
    <x v="1257"/>
    <d v="2011-02-13T02:03:10"/>
    <x v="1257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0.46916124915746454"/>
    <n v="38.175462686567165"/>
    <x v="4"/>
    <s v="rock"/>
    <x v="1258"/>
    <d v="2013-08-01T14:40:12"/>
    <x v="1258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0.95932463545663849"/>
    <n v="27.145833333333332"/>
    <x v="4"/>
    <s v="rock"/>
    <x v="1259"/>
    <d v="2014-05-07T23:17:44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0.87976539589442815"/>
    <n v="50.689189189189186"/>
    <x v="4"/>
    <s v="rock"/>
    <x v="1260"/>
    <d v="2014-01-27T20:13:40"/>
    <x v="126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0.98765432098765427"/>
    <n v="38.942307692307693"/>
    <x v="4"/>
    <s v="rock"/>
    <x v="1261"/>
    <d v="2013-12-30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0.79735034347399414"/>
    <n v="77.638095238095232"/>
    <x v="4"/>
    <s v="rock"/>
    <x v="1262"/>
    <d v="2014-01-17T18:18:12"/>
    <x v="126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0.84033613445378152"/>
    <n v="43.536585365853661"/>
    <x v="4"/>
    <s v="rock"/>
    <x v="1263"/>
    <d v="2014-02-22T02:01:10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0.60073937153419599"/>
    <n v="31.823529411764707"/>
    <x v="4"/>
    <s v="rock"/>
    <x v="1264"/>
    <d v="2013-09-30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0.83929432133462178"/>
    <n v="63.184393939393942"/>
    <x v="4"/>
    <s v="rock"/>
    <x v="1265"/>
    <d v="2010-10-14T15:43:35"/>
    <x v="126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0.99528548978522791"/>
    <n v="190.9"/>
    <x v="4"/>
    <s v="rock"/>
    <x v="1266"/>
    <d v="2013-12-12T21:02:25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0.98231827111984282"/>
    <n v="140.85534591194968"/>
    <x v="4"/>
    <s v="rock"/>
    <x v="1267"/>
    <d v="2013-06-24T14:02:38"/>
    <x v="1267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0.8571428571428571"/>
    <n v="76.92307692307692"/>
    <x v="4"/>
    <s v="rock"/>
    <x v="1268"/>
    <d v="2013-08-21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0.92039557426808971"/>
    <n v="99.15533980582525"/>
    <x v="4"/>
    <s v="rock"/>
    <x v="1269"/>
    <d v="2016-03-16T19:45:12"/>
    <x v="1269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0.87168758716875872"/>
    <n v="67.881656804733723"/>
    <x v="4"/>
    <s v="rock"/>
    <x v="1270"/>
    <d v="2012-01-25T20:34:02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0.98231827111984282"/>
    <n v="246.29032258064515"/>
    <x v="4"/>
    <s v="rock"/>
    <x v="1271"/>
    <d v="2013-10-14T16:24:19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0.94339622641509435"/>
    <n v="189.28571428571428"/>
    <x v="4"/>
    <s v="rock"/>
    <x v="1272"/>
    <d v="2010-04-06T17:52:59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0.96618357487922701"/>
    <n v="76.666666666666671"/>
    <x v="4"/>
    <s v="rock"/>
    <x v="1273"/>
    <d v="2014-08-01T17:31:31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0.64526386646238476"/>
    <n v="82.963254817987149"/>
    <x v="4"/>
    <s v="rock"/>
    <x v="1274"/>
    <d v="2012-07-26T16:33:45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0.61674842009613051"/>
    <n v="62.522107969151669"/>
    <x v="4"/>
    <s v="rock"/>
    <x v="1275"/>
    <d v="2013-07-03T20:49:47"/>
    <x v="1275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0.95766177301500655"/>
    <n v="46.06808823529412"/>
    <x v="4"/>
    <s v="rock"/>
    <x v="1276"/>
    <d v="2009-07-13T16:54:07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0.94229096060281492"/>
    <n v="38.543946731234868"/>
    <x v="4"/>
    <s v="rock"/>
    <x v="1277"/>
    <d v="2012-07-31T13:29:0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0.64541753549796443"/>
    <n v="53.005263157894738"/>
    <x v="4"/>
    <s v="rock"/>
    <x v="1278"/>
    <d v="2014-05-27T13:19:26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0.90275869381290041"/>
    <n v="73.355396825396824"/>
    <x v="4"/>
    <s v="rock"/>
    <x v="1279"/>
    <d v="2014-02-12T02:22:50"/>
    <x v="1279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0.90161677920847672"/>
    <n v="127.97523076923076"/>
    <x v="4"/>
    <s v="rock"/>
    <x v="1280"/>
    <d v="2010-12-01T18:10:54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0.90322580645161288"/>
    <n v="104.72972972972973"/>
    <x v="4"/>
    <s v="rock"/>
    <x v="1281"/>
    <d v="2013-07-08T17:50:36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0.80897422068816738"/>
    <n v="67.671532846715323"/>
    <x v="4"/>
    <s v="rock"/>
    <x v="1282"/>
    <d v="2013-11-08T11:24:15"/>
    <x v="1282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0.4738213693437574"/>
    <n v="95.931818181818187"/>
    <x v="4"/>
    <s v="rock"/>
    <x v="1283"/>
    <d v="2013-02-15T17:13:09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0.99009900990099009"/>
    <n v="65.161290322580641"/>
    <x v="1"/>
    <s v="plays"/>
    <x v="1284"/>
    <d v="2016-12-08T05:38:02"/>
    <x v="1284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0.98376783079193308"/>
    <n v="32.269841269841272"/>
    <x v="1"/>
    <s v="plays"/>
    <x v="1285"/>
    <d v="2015-06-05T13:59:35"/>
    <x v="128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0.92307692307692313"/>
    <n v="81.25"/>
    <x v="1"/>
    <s v="plays"/>
    <x v="1286"/>
    <d v="2015-02-04T09:13:47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0.41322314049586778"/>
    <n v="24.2"/>
    <x v="1"/>
    <s v="plays"/>
    <x v="1287"/>
    <d v="2015-04-13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0.99552015928322546"/>
    <n v="65.868852459016395"/>
    <x v="1"/>
    <s v="plays"/>
    <x v="1288"/>
    <d v="2016-07-10T03:42:43"/>
    <x v="1288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0.79957356076759056"/>
    <n v="36.07692307692308"/>
    <x v="1"/>
    <s v="plays"/>
    <x v="1289"/>
    <d v="2016-12-05T03:14:05"/>
    <x v="1289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0.92105263157894735"/>
    <n v="44.186046511627907"/>
    <x v="1"/>
    <s v="plays"/>
    <x v="1290"/>
    <d v="2015-03-23T14:45:31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0.68634179821551133"/>
    <n v="104.07142857142857"/>
    <x v="1"/>
    <s v="plays"/>
    <x v="1291"/>
    <d v="2015-03-01T15:39:51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0.90909090909090906"/>
    <n v="35.96153846153846"/>
    <x v="1"/>
    <s v="plays"/>
    <x v="1292"/>
    <d v="2015-09-09T18:20:28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0.97815454841865013"/>
    <n v="127.79166666666667"/>
    <x v="1"/>
    <s v="plays"/>
    <x v="1293"/>
    <d v="2015-10-15T16:49:31"/>
    <x v="1293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0.81967213114754101"/>
    <n v="27.727272727272727"/>
    <x v="1"/>
    <s v="plays"/>
    <x v="1294"/>
    <d v="2015-10-01T10:53:17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0.98077677520596307"/>
    <n v="39.828125"/>
    <x v="1"/>
    <s v="plays"/>
    <x v="1295"/>
    <d v="2015-06-29T13:44:57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0.70833333333333337"/>
    <n v="52.173913043478258"/>
    <x v="1"/>
    <s v="plays"/>
    <x v="1296"/>
    <d v="2016-02-23T01:12:53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0.91303355398310893"/>
    <n v="92.037815126050418"/>
    <x v="1"/>
    <s v="plays"/>
    <x v="1297"/>
    <d v="2016-04-01T17:55:58"/>
    <x v="1297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0.95556617295747726"/>
    <n v="63.424242424242422"/>
    <x v="1"/>
    <s v="plays"/>
    <x v="1298"/>
    <d v="2016-03-29T16:20:32"/>
    <x v="1298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0.80645161290322576"/>
    <n v="135.625"/>
    <x v="1"/>
    <s v="plays"/>
    <x v="1299"/>
    <d v="2015-06-14T19:32:3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0.7407407407407407"/>
    <n v="168.75"/>
    <x v="1"/>
    <s v="plays"/>
    <x v="1300"/>
    <d v="2016-04-23T16:12:18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0.97323600973236013"/>
    <n v="70.862068965517238"/>
    <x v="1"/>
    <s v="plays"/>
    <x v="1301"/>
    <d v="2015-07-10T17:59:38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01T01:23:31"/>
    <x v="130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0.76769032688254113"/>
    <n v="42.214166666666671"/>
    <x v="1"/>
    <s v="plays"/>
    <x v="1303"/>
    <d v="2016-07-15T10:35:20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2.5235000946312534"/>
    <n v="152.41346153846155"/>
    <x v="2"/>
    <s v="wearables"/>
    <x v="1304"/>
    <d v="2017-01-12T04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3.849608623123316"/>
    <n v="90.616279069767444"/>
    <x v="2"/>
    <s v="wearables"/>
    <x v="1305"/>
    <d v="2016-06-22T15:58:28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1.5326524640871662"/>
    <n v="201.60393258426967"/>
    <x v="2"/>
    <s v="wearables"/>
    <x v="1306"/>
    <d v="2014-11-04T10:58:54"/>
    <x v="1306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8.6850790342192106"/>
    <n v="127.93333333333334"/>
    <x v="2"/>
    <s v="wearables"/>
    <x v="1307"/>
    <d v="2016-01-18T12:04:39"/>
    <x v="1307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8.8028169014084501"/>
    <n v="29.894736842105264"/>
    <x v="2"/>
    <s v="wearables"/>
    <x v="1308"/>
    <d v="2016-08-29T14:43:32"/>
    <x v="1308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0.89292646944638554"/>
    <n v="367.97142857142859"/>
    <x v="2"/>
    <s v="wearables"/>
    <x v="1309"/>
    <d v="2015-09-10T21:11:08"/>
    <x v="1309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6.4516129032258061"/>
    <n v="129.16666666666666"/>
    <x v="2"/>
    <s v="wearables"/>
    <x v="1310"/>
    <d v="2016-07-05T16:00:5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.1222680154864495"/>
    <n v="800.7"/>
    <x v="2"/>
    <s v="wearables"/>
    <x v="1311"/>
    <d v="2016-10-26T19:15:19"/>
    <x v="1311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64.28571428571428"/>
    <n v="28"/>
    <x v="2"/>
    <s v="wearables"/>
    <x v="1312"/>
    <d v="2015-03-19T16:52:0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.213883978788366"/>
    <n v="102.01639344262296"/>
    <x v="2"/>
    <s v="wearables"/>
    <x v="1313"/>
    <d v="2016-02-02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88.757396449704146"/>
    <n v="184.36363636363637"/>
    <x v="2"/>
    <s v="wearables"/>
    <x v="1314"/>
    <d v="2016-08-22T16:04:20"/>
    <x v="1314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2.4750024750024751"/>
    <n v="162.91935483870967"/>
    <x v="2"/>
    <s v="wearables"/>
    <x v="1315"/>
    <d v="2015-10-01T11:57:28"/>
    <x v="1315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75000"/>
    <n v="1"/>
    <x v="2"/>
    <s v="wearables"/>
    <x v="1316"/>
    <d v="2016-01-24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17.441353449027645"/>
    <n v="603.52631578947364"/>
    <x v="2"/>
    <s v="wearables"/>
    <x v="1317"/>
    <d v="2016-05-30T05:39:06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6.5252854812398047"/>
    <n v="45.407407407407405"/>
    <x v="2"/>
    <s v="wearables"/>
    <x v="1318"/>
    <d v="2014-12-12T01:02:52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6.6210045662100461"/>
    <n v="97.333333333333329"/>
    <x v="2"/>
    <s v="wearables"/>
    <x v="1319"/>
    <d v="2014-06-26T19:29:25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98.80715705765408"/>
    <n v="167.66666666666666"/>
    <x v="2"/>
    <s v="wearables"/>
    <x v="1320"/>
    <d v="2016-12-01T16:34:06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76.756936368167473"/>
    <n v="859.85714285714289"/>
    <x v="2"/>
    <s v="wearables"/>
    <x v="1321"/>
    <d v="2016-11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30.18867924528303"/>
    <n v="26.5"/>
    <x v="2"/>
    <s v="wearables"/>
    <x v="1322"/>
    <d v="2015-04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11.261261261261261"/>
    <n v="30.272727272727273"/>
    <x v="2"/>
    <s v="wearables"/>
    <x v="1323"/>
    <d v="2016-03-22T16:45:46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.16260162601626"/>
    <n v="54.666666666666664"/>
    <x v="2"/>
    <s v="wearables"/>
    <x v="1324"/>
    <d v="2016-09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41.152263374485599"/>
    <n v="60.75"/>
    <x v="2"/>
    <s v="wearables"/>
    <x v="1325"/>
    <d v="2016-11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88.495575221238937"/>
    <n v="102.72727272727273"/>
    <x v="2"/>
    <s v="wearables"/>
    <x v="1326"/>
    <d v="2014-12-01T19:00:28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28.152492668621701"/>
    <n v="41.585365853658537"/>
    <x v="2"/>
    <s v="wearables"/>
    <x v="1327"/>
    <d v="2015-04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42.906178489702519"/>
    <n v="116.53333333333333"/>
    <x v="2"/>
    <s v="wearables"/>
    <x v="1328"/>
    <d v="2016-08-30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22.54901960784314"/>
    <n v="45.333333333333336"/>
    <x v="2"/>
    <s v="wearables"/>
    <x v="1329"/>
    <d v="2014-10-23T05:19:05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4.4455734789787886"/>
    <n v="157.46"/>
    <x v="2"/>
    <s v="wearables"/>
    <x v="1330"/>
    <d v="2016-06-01T06:38:29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73.163593795727252"/>
    <n v="100.5"/>
    <x v="2"/>
    <s v="wearables"/>
    <x v="1331"/>
    <d v="2016-07-18T12:05:54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e v="#DIV/0!"/>
    <e v="#DIV/0!"/>
    <x v="2"/>
    <s v="wearables"/>
    <x v="1332"/>
    <d v="2016-12-28T01:26:48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e v="#DIV/0!"/>
    <e v="#DIV/0!"/>
    <x v="2"/>
    <s v="wearables"/>
    <x v="1333"/>
    <d v="2014-06-16T02:33:45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9.2987485142976993"/>
    <n v="51.822463768115945"/>
    <x v="2"/>
    <s v="wearables"/>
    <x v="1334"/>
    <d v="2016-02-10T18:34:47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5.0607287449392713"/>
    <n v="308.75"/>
    <x v="2"/>
    <s v="wearables"/>
    <x v="1335"/>
    <d v="2015-11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1.1772046099332525"/>
    <n v="379.22767857142856"/>
    <x v="2"/>
    <s v="wearables"/>
    <x v="1336"/>
    <d v="2014-11-12T20:43:48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2.0250293629257623"/>
    <n v="176.36428571428573"/>
    <x v="2"/>
    <s v="wearables"/>
    <x v="1337"/>
    <d v="2017-02-01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0.272452068617557"/>
    <n v="66.066666666666663"/>
    <x v="2"/>
    <s v="wearables"/>
    <x v="1338"/>
    <d v="2015-07-03T19:17:13"/>
    <x v="1338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15.073861923424781"/>
    <n v="89.648648648648646"/>
    <x v="2"/>
    <s v="wearables"/>
    <x v="1339"/>
    <d v="2014-10-24T15:31:55"/>
    <x v="1339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e v="#DIV/0!"/>
    <e v="#DIV/0!"/>
    <x v="2"/>
    <s v="wearables"/>
    <x v="1340"/>
    <d v="2014-07-16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1.4212620807276861"/>
    <n v="382.39130434782606"/>
    <x v="2"/>
    <s v="wearables"/>
    <x v="1341"/>
    <d v="2016-08-30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500"/>
    <n v="100"/>
    <x v="2"/>
    <s v="wearables"/>
    <x v="1342"/>
    <d v="2015-06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0.97753621771686638"/>
    <n v="158.35603715170279"/>
    <x v="2"/>
    <s v="wearables"/>
    <x v="1343"/>
    <d v="2016-06-21T12:38:03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0.26473702788563358"/>
    <n v="40.762589928057551"/>
    <x v="3"/>
    <s v="nonfiction"/>
    <x v="1344"/>
    <d v="2016-06-01T18:57:19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0.8"/>
    <n v="53.571428571428569"/>
    <x v="3"/>
    <s v="nonfiction"/>
    <x v="1345"/>
    <d v="2014-06-09T19:32:39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0.67876437179664773"/>
    <n v="48.449664429530202"/>
    <x v="3"/>
    <s v="nonfiction"/>
    <x v="1346"/>
    <d v="2013-05-28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0.97847358121330719"/>
    <n v="82.41935483870968"/>
    <x v="3"/>
    <s v="nonfiction"/>
    <x v="1347"/>
    <d v="2015-02-05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0.98162071846282373"/>
    <n v="230.19230769230768"/>
    <x v="3"/>
    <s v="nonfiction"/>
    <x v="1348"/>
    <d v="2014-11-20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0.48971596474045054"/>
    <n v="59.360465116279073"/>
    <x v="3"/>
    <s v="nonfiction"/>
    <x v="1349"/>
    <d v="2015-11-09T07:58:55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0.96107640557424312"/>
    <n v="66.698717948717942"/>
    <x v="3"/>
    <s v="nonfiction"/>
    <x v="1350"/>
    <d v="2015-11-26T00:18:54"/>
    <x v="135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0.98750802350269096"/>
    <n v="168.77500000000001"/>
    <x v="3"/>
    <s v="nonfiction"/>
    <x v="1351"/>
    <d v="2016-01-13T17:45:44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0.73453797561333922"/>
    <n v="59.973568281938327"/>
    <x v="3"/>
    <s v="nonfiction"/>
    <x v="1352"/>
    <d v="2015-07-15T13:52:46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0.74850299401197606"/>
    <n v="31.80952380952381"/>
    <x v="3"/>
    <s v="nonfiction"/>
    <x v="1353"/>
    <d v="2013-02-04T02:49:48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0.76775431861804222"/>
    <n v="24.421875"/>
    <x v="3"/>
    <s v="nonfiction"/>
    <x v="1354"/>
    <d v="2016-05-12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0.81512879034887509"/>
    <n v="25.347107438016529"/>
    <x v="3"/>
    <s v="nonfiction"/>
    <x v="1355"/>
    <d v="2012-10-31T06:06:4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0.54701426741918668"/>
    <n v="71.443218390804603"/>
    <x v="3"/>
    <s v="nonfiction"/>
    <x v="1356"/>
    <d v="2013-06-05T00:56:00"/>
    <x v="1356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0.79808459696727851"/>
    <n v="38.553846153846152"/>
    <x v="3"/>
    <s v="nonfiction"/>
    <x v="1357"/>
    <d v="2013-01-30T23:05:37"/>
    <x v="1357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0.89552238805970152"/>
    <n v="68.367346938775512"/>
    <x v="3"/>
    <s v="nonfiction"/>
    <x v="1358"/>
    <d v="2011-05-26T13:42:03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0.86387434554973819"/>
    <n v="40.210526315789473"/>
    <x v="3"/>
    <s v="nonfiction"/>
    <x v="1359"/>
    <d v="2011-05-05T19:33:10"/>
    <x v="1359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0.57736720554272514"/>
    <n v="32.074074074074076"/>
    <x v="3"/>
    <s v="nonfiction"/>
    <x v="1360"/>
    <d v="2012-07-05T21:37:0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0.79375578780261935"/>
    <n v="28.632575757575758"/>
    <x v="3"/>
    <s v="nonfiction"/>
    <x v="1361"/>
    <d v="2014-05-22T17:12:52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0.91659028414298804"/>
    <n v="43.64"/>
    <x v="3"/>
    <s v="nonfiction"/>
    <x v="1362"/>
    <d v="2013-07-09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1-27T20:15:27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0.84286574352799515"/>
    <n v="346.04166666666669"/>
    <x v="4"/>
    <s v="rock"/>
    <x v="1364"/>
    <d v="2014-11-08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0.99734042553191493"/>
    <n v="81.739130434782609"/>
    <x v="4"/>
    <s v="rock"/>
    <x v="1365"/>
    <d v="2015-02-14T17:35:52"/>
    <x v="1365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0.79058133026376953"/>
    <n v="64.535306122448986"/>
    <x v="4"/>
    <s v="rock"/>
    <x v="1366"/>
    <d v="2014-10-12T23:54:23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0.87519691930684407"/>
    <n v="63.477777777777774"/>
    <x v="4"/>
    <s v="rock"/>
    <x v="1367"/>
    <d v="2015-10-15T00:04:10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0.90334236675700086"/>
    <n v="63.620689655172413"/>
    <x v="4"/>
    <s v="rock"/>
    <x v="1368"/>
    <d v="2015-05-22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0.94923443773259697"/>
    <n v="83.967068965517228"/>
    <x v="4"/>
    <s v="rock"/>
    <x v="1369"/>
    <d v="2014-03-12T14:15:46"/>
    <x v="1369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0.96463022508038587"/>
    <n v="77.75"/>
    <x v="4"/>
    <s v="rock"/>
    <x v="1370"/>
    <d v="2013-10-01T00:04:5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0.9338225483655771"/>
    <n v="107.07142857142857"/>
    <x v="4"/>
    <s v="rock"/>
    <x v="1371"/>
    <d v="2015-04-07T18:12:22"/>
    <x v="1371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0.80645161290322576"/>
    <n v="38.75"/>
    <x v="4"/>
    <s v="rock"/>
    <x v="1372"/>
    <d v="2012-06-12T17:45:32"/>
    <x v="137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0.95229025807065992"/>
    <n v="201.94230769230768"/>
    <x v="4"/>
    <s v="rock"/>
    <x v="1373"/>
    <d v="2016-11-30T22:50:3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0.52779732582688244"/>
    <n v="43.060606060606062"/>
    <x v="4"/>
    <s v="rock"/>
    <x v="1374"/>
    <d v="2016-02-24T03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0.58368597694440394"/>
    <n v="62.871559633027523"/>
    <x v="4"/>
    <s v="rock"/>
    <x v="1375"/>
    <d v="2016-12-16T01:35:19"/>
    <x v="1375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0.39606080068507815"/>
    <n v="55.607142857142854"/>
    <x v="4"/>
    <s v="rock"/>
    <x v="1376"/>
    <d v="2016-11-03T16:03:2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0.86092715231788075"/>
    <n v="48.70967741935484"/>
    <x v="4"/>
    <s v="rock"/>
    <x v="1377"/>
    <d v="2017-01-12T05:16:10"/>
    <x v="1377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0.49176297024834031"/>
    <n v="30.578947368421051"/>
    <x v="4"/>
    <s v="rock"/>
    <x v="1378"/>
    <d v="2016-07-17T18:13:30"/>
    <x v="1378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0.89605734767025091"/>
    <n v="73.907284768211923"/>
    <x v="4"/>
    <s v="rock"/>
    <x v="1379"/>
    <d v="2015-05-06T11:47:56"/>
    <x v="1379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0.23584905660377359"/>
    <n v="21.2"/>
    <x v="4"/>
    <s v="rock"/>
    <x v="1380"/>
    <d v="2015-05-17T18:18:26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0.93370681605975725"/>
    <n v="73.356164383561648"/>
    <x v="4"/>
    <s v="rock"/>
    <x v="1381"/>
    <d v="2016-11-29T05:08:45"/>
    <x v="1381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0.95819858665708468"/>
    <n v="56.412162162162161"/>
    <x v="4"/>
    <s v="rock"/>
    <x v="1382"/>
    <d v="2013-04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0.47078964262786216"/>
    <n v="50.247311827956992"/>
    <x v="4"/>
    <s v="rock"/>
    <x v="1383"/>
    <d v="2016-12-03T01:47:58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0.80589454294266638"/>
    <n v="68.936507936507937"/>
    <x v="4"/>
    <s v="rock"/>
    <x v="1384"/>
    <d v="2015-06-05T17:38:42"/>
    <x v="1384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0.90574685054837312"/>
    <n v="65.914104477611943"/>
    <x v="4"/>
    <s v="rock"/>
    <x v="1385"/>
    <d v="2016-03-04T16:32:01"/>
    <x v="1385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0.45714285714285713"/>
    <n v="62.5"/>
    <x v="4"/>
    <s v="rock"/>
    <x v="1386"/>
    <d v="2015-06-29T15:31:29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0.73193046660567251"/>
    <n v="70.064102564102569"/>
    <x v="4"/>
    <s v="rock"/>
    <x v="1387"/>
    <d v="2015-05-02T22:06:35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0.74179904070548053"/>
    <n v="60.181874999999998"/>
    <x v="4"/>
    <s v="rock"/>
    <x v="1388"/>
    <d v="2016-09-21T14:45:17"/>
    <x v="1388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0.68775790921595603"/>
    <n v="21.382352941176471"/>
    <x v="4"/>
    <s v="rock"/>
    <x v="1389"/>
    <d v="2016-07-14T11:32:37"/>
    <x v="1389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0.91653027823240585"/>
    <n v="160.78947368421052"/>
    <x v="4"/>
    <s v="rock"/>
    <x v="1390"/>
    <d v="2015-03-24T19:16:46"/>
    <x v="139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0.90744101633393826"/>
    <n v="42.384615384615387"/>
    <x v="4"/>
    <s v="rock"/>
    <x v="1391"/>
    <d v="2015-07-08T15:36:58"/>
    <x v="1391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0.87997184090109115"/>
    <n v="27.317307692307693"/>
    <x v="4"/>
    <s v="rock"/>
    <x v="1392"/>
    <d v="2016-02-01T03:43:06"/>
    <x v="139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0.97703957010258913"/>
    <n v="196.82692307692307"/>
    <x v="4"/>
    <s v="rock"/>
    <x v="1393"/>
    <d v="2016-07-02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0.81877729257641918"/>
    <n v="53.882352941176471"/>
    <x v="4"/>
    <s v="rock"/>
    <x v="1394"/>
    <d v="2017-01-17T03:28:46"/>
    <x v="1394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0.89376915219611852"/>
    <n v="47.756097560975611"/>
    <x v="4"/>
    <s v="rock"/>
    <x v="1395"/>
    <d v="2016-12-15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0.93196644920782856"/>
    <n v="88.191780821917803"/>
    <x v="4"/>
    <s v="rock"/>
    <x v="1396"/>
    <d v="2015-01-14T23:58:02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0.87834870443566093"/>
    <n v="72.056962025316452"/>
    <x v="4"/>
    <s v="rock"/>
    <x v="1397"/>
    <d v="2016-09-27T22:01:50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0.91172813924575213"/>
    <n v="74.246153846153845"/>
    <x v="4"/>
    <s v="rock"/>
    <x v="1398"/>
    <d v="2016-06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0.79274200651810089"/>
    <n v="61.701086956521742"/>
    <x v="4"/>
    <s v="rock"/>
    <x v="1399"/>
    <d v="2014-09-07T00:06:13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0.59726962457337884"/>
    <n v="17.235294117647058"/>
    <x v="4"/>
    <s v="rock"/>
    <x v="1400"/>
    <d v="2016-05-08T08:11:13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0.20140175622331427"/>
    <n v="51.720833333333331"/>
    <x v="4"/>
    <s v="rock"/>
    <x v="1401"/>
    <d v="2013-05-05T23:54:34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0.91608647856357639"/>
    <n v="24.150442477876105"/>
    <x v="4"/>
    <s v="rock"/>
    <x v="1402"/>
    <d v="2015-03-02T01:16:51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0.97489641725566656"/>
    <n v="62.166666666666664"/>
    <x v="4"/>
    <s v="rock"/>
    <x v="1403"/>
    <d v="2013-06-26T01:30:35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60.165975103734439"/>
    <n v="48.2"/>
    <x v="3"/>
    <s v="translations"/>
    <x v="1404"/>
    <d v="2015-01-28T12:14:45"/>
    <x v="1404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238.0952380952381"/>
    <n v="6.1764705882352944"/>
    <x v="3"/>
    <s v="translations"/>
    <x v="1405"/>
    <d v="2014-10-29T16:20:01"/>
    <x v="1405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800"/>
    <n v="5"/>
    <x v="3"/>
    <s v="translations"/>
    <x v="1406"/>
    <d v="2015-10-20T10:23:27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200"/>
    <n v="7.5"/>
    <x v="3"/>
    <s v="translations"/>
    <x v="1407"/>
    <d v="2014-07-18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13.888888888888889"/>
    <n v="12"/>
    <x v="3"/>
    <s v="translations"/>
    <x v="1408"/>
    <d v="2015-10-14T20:55:56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e v="#DIV/0!"/>
    <e v="#DIV/0!"/>
    <x v="3"/>
    <s v="translations"/>
    <x v="1409"/>
    <d v="2014-11-02T03:12:15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6000"/>
    <n v="1"/>
    <x v="3"/>
    <s v="translations"/>
    <x v="1410"/>
    <d v="2016-04-19T07:38:4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428.57142857142856"/>
    <n v="2.3333333333333335"/>
    <x v="3"/>
    <s v="translations"/>
    <x v="1411"/>
    <d v="2015-01-09T01:25:00"/>
    <x v="1411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21.875"/>
    <n v="24.615384615384617"/>
    <x v="3"/>
    <s v="translations"/>
    <x v="1412"/>
    <d v="2014-11-04T01:31:39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20"/>
    <n v="100"/>
    <x v="3"/>
    <s v="translations"/>
    <x v="1413"/>
    <d v="2015-12-22T10:29:30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500"/>
    <n v="1"/>
    <x v="3"/>
    <s v="translations"/>
    <x v="1414"/>
    <d v="2016-12-04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5.5"/>
    <n v="88.888888888888886"/>
    <x v="3"/>
    <s v="translations"/>
    <x v="1415"/>
    <d v="2015-07-07T16:13:11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e v="#DIV/0!"/>
    <e v="#DIV/0!"/>
    <x v="3"/>
    <s v="translations"/>
    <x v="1416"/>
    <d v="2015-10-22T22:13:39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81.818181818181813"/>
    <n v="27.5"/>
    <x v="3"/>
    <s v="translations"/>
    <x v="1417"/>
    <d v="2015-08-16T03:36:14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500"/>
    <n v="6"/>
    <x v="3"/>
    <s v="translations"/>
    <x v="1418"/>
    <d v="2016-01-26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14.157303370786517"/>
    <n v="44.5"/>
    <x v="3"/>
    <s v="translations"/>
    <x v="1419"/>
    <d v="2016-09-09T10:56:59"/>
    <x v="141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6.666666666666664"/>
    <n v="1"/>
    <x v="3"/>
    <s v="translations"/>
    <x v="1420"/>
    <d v="2016-06-03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000"/>
    <n v="100"/>
    <x v="3"/>
    <s v="translations"/>
    <x v="1421"/>
    <d v="2015-01-09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961.53846153846155"/>
    <n v="13"/>
    <x v="3"/>
    <s v="translations"/>
    <x v="1422"/>
    <d v="2016-08-22T05:45:04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00"/>
    <n v="100"/>
    <x v="3"/>
    <s v="translations"/>
    <x v="1423"/>
    <d v="2015-12-02T08:38:51"/>
    <x v="1423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4.9115913555992146"/>
    <n v="109.07142857142857"/>
    <x v="3"/>
    <s v="translations"/>
    <x v="1424"/>
    <d v="2016-11-02T17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e v="#DIV/0!"/>
    <e v="#DIV/0!"/>
    <x v="3"/>
    <s v="translations"/>
    <x v="1425"/>
    <d v="2015-03-30T03:09:19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e v="#DIV/0!"/>
    <e v="#DIV/0!"/>
    <x v="3"/>
    <s v="translations"/>
    <x v="1426"/>
    <d v="2015-06-25T09:22:00"/>
    <x v="1426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11.933174224343675"/>
    <n v="104.75"/>
    <x v="3"/>
    <s v="translations"/>
    <x v="1427"/>
    <d v="2016-08-19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22.222222222222221"/>
    <n v="15"/>
    <x v="3"/>
    <s v="translations"/>
    <x v="1428"/>
    <d v="2016-03-03T09:06:57"/>
    <x v="1428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e v="#DIV/0!"/>
    <e v="#DIV/0!"/>
    <x v="3"/>
    <s v="translations"/>
    <x v="1429"/>
    <d v="2015-03-11T01:27:22"/>
    <x v="1429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12.406947890818859"/>
    <n v="80.599999999999994"/>
    <x v="3"/>
    <s v="translations"/>
    <x v="1430"/>
    <d v="2014-11-18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.1301786043085986"/>
    <n v="115.55319148936171"/>
    <x v="3"/>
    <s v="translations"/>
    <x v="1431"/>
    <d v="2015-10-27T05:03:36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e v="#DIV/0!"/>
    <e v="#DIV/0!"/>
    <x v="3"/>
    <s v="translations"/>
    <x v="1432"/>
    <d v="2015-06-20T18:43:48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14.906832298136646"/>
    <n v="80.5"/>
    <x v="3"/>
    <s v="translations"/>
    <x v="1433"/>
    <d v="2016-10-30T15:01:15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.012210012210012"/>
    <n v="744.5454545454545"/>
    <x v="3"/>
    <s v="translations"/>
    <x v="1434"/>
    <d v="2015-05-18T18:24:38"/>
    <x v="1434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000"/>
    <n v="7.5"/>
    <x v="3"/>
    <s v="translations"/>
    <x v="1435"/>
    <d v="2015-09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29.87012987012986"/>
    <n v="38.5"/>
    <x v="3"/>
    <s v="translations"/>
    <x v="1436"/>
    <d v="2016-01-22T08:24:17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3.7174721189591078"/>
    <n v="36.68181818181818"/>
    <x v="3"/>
    <s v="translations"/>
    <x v="1437"/>
    <d v="2014-06-06T12:45:39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3.333333333333336"/>
    <n v="75"/>
    <x v="3"/>
    <s v="translations"/>
    <x v="1438"/>
    <d v="2016-03-28T20:54:59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15.138888888888889"/>
    <n v="30"/>
    <x v="3"/>
    <s v="translations"/>
    <x v="1439"/>
    <d v="2015-02-05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13000"/>
    <n v="1"/>
    <x v="3"/>
    <s v="translations"/>
    <x v="1440"/>
    <d v="2016-04-26T17:57:43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89.10891089108911"/>
    <n v="673.33333333333337"/>
    <x v="3"/>
    <s v="translations"/>
    <x v="1441"/>
    <d v="2015-07-13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e v="#DIV/0!"/>
    <e v="#DIV/0!"/>
    <x v="3"/>
    <s v="translations"/>
    <x v="1442"/>
    <d v="2016-04-25T15:29:18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e v="#DIV/0!"/>
    <e v="#DIV/0!"/>
    <x v="3"/>
    <s v="translations"/>
    <x v="1443"/>
    <d v="2016-12-03T22:13:29"/>
    <x v="1443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e v="#DIV/0!"/>
    <e v="#DIV/0!"/>
    <x v="3"/>
    <s v="translations"/>
    <x v="1444"/>
    <d v="2015-07-14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e v="#DIV/0!"/>
    <e v="#DIV/0!"/>
    <x v="3"/>
    <s v="translations"/>
    <x v="1445"/>
    <d v="2015-05-15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e v="#DIV/0!"/>
    <e v="#DIV/0!"/>
    <x v="3"/>
    <s v="translations"/>
    <x v="1446"/>
    <d v="2016-04-01T10:44:38"/>
    <x v="1446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6666.666666666667"/>
    <n v="25"/>
    <x v="3"/>
    <s v="translations"/>
    <x v="1447"/>
    <d v="2016-06-08T17:32:14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e v="#DIV/0!"/>
    <e v="#DIV/0!"/>
    <x v="3"/>
    <s v="translations"/>
    <x v="1448"/>
    <d v="2015-04-21T22:28:3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e v="#DIV/0!"/>
    <e v="#DIV/0!"/>
    <x v="3"/>
    <s v="translations"/>
    <x v="1449"/>
    <d v="2015-03-23T19:28:25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00000"/>
    <n v="1"/>
    <x v="3"/>
    <s v="translations"/>
    <x v="1450"/>
    <d v="2016-01-21T04:06:37"/>
    <x v="1450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9475"/>
    <n v="1"/>
    <x v="3"/>
    <s v="translations"/>
    <x v="1451"/>
    <d v="2014-10-19T23:00:59"/>
    <x v="1451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e v="#DIV/0!"/>
    <e v="#DIV/0!"/>
    <x v="3"/>
    <s v="translations"/>
    <x v="1452"/>
    <d v="2014-06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e v="#DIV/0!"/>
    <e v="#DIV/0!"/>
    <x v="3"/>
    <s v="translations"/>
    <x v="1453"/>
    <d v="2017-03-01T16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16.66666666666667"/>
    <n v="15"/>
    <x v="3"/>
    <s v="translations"/>
    <x v="1454"/>
    <d v="2016-04-03T20:48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9.5238095238095237"/>
    <n v="225"/>
    <x v="3"/>
    <s v="translations"/>
    <x v="1455"/>
    <d v="2014-07-12T16:08:40"/>
    <x v="1455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4.482758620689658"/>
    <n v="48.333333333333336"/>
    <x v="3"/>
    <s v="translations"/>
    <x v="1456"/>
    <d v="2016-12-04T16:02:45"/>
    <x v="1456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e v="#DIV/0!"/>
    <e v="#DIV/0!"/>
    <x v="3"/>
    <s v="translations"/>
    <x v="1457"/>
    <d v="2015-10-12T21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e v="#DIV/0!"/>
    <e v="#DIV/0!"/>
    <x v="3"/>
    <s v="translations"/>
    <x v="1458"/>
    <d v="2014-07-11T16:56:00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e v="#DIV/0!"/>
    <e v="#DIV/0!"/>
    <x v="3"/>
    <s v="translations"/>
    <x v="1459"/>
    <d v="2015-11-04T04:54:56"/>
    <x v="1459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e v="#DIV/0!"/>
    <e v="#DIV/0!"/>
    <x v="3"/>
    <s v="translations"/>
    <x v="1460"/>
    <d v="2014-10-03T21:31:38"/>
    <x v="146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0.98770699869425127"/>
    <n v="44.66673529411765"/>
    <x v="3"/>
    <s v="radio &amp; podcasts"/>
    <x v="1461"/>
    <d v="2014-09-17T15:29:14"/>
    <x v="1461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0.92151035547261961"/>
    <n v="28.937999999999999"/>
    <x v="3"/>
    <s v="radio &amp; podcasts"/>
    <x v="1462"/>
    <d v="2013-03-11T15:54:31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0.67720090293453727"/>
    <n v="35.44"/>
    <x v="3"/>
    <s v="radio &amp; podcasts"/>
    <x v="1463"/>
    <d v="2013-02-21T21:52:18"/>
    <x v="1463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0.61274509803921573"/>
    <n v="34.871794871794869"/>
    <x v="3"/>
    <s v="radio &amp; podcasts"/>
    <x v="1464"/>
    <d v="2013-01-17T15:52:38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0.21909908646635898"/>
    <n v="52.622732513451197"/>
    <x v="3"/>
    <s v="radio &amp; podcasts"/>
    <x v="1465"/>
    <d v="2012-02-20T17:37:32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0.92697896974398586"/>
    <n v="69.598266129032254"/>
    <x v="3"/>
    <s v="radio &amp; podcasts"/>
    <x v="1466"/>
    <d v="2015-12-02T04:07:46"/>
    <x v="1466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0.86896072297532156"/>
    <n v="76.72"/>
    <x v="3"/>
    <s v="radio &amp; podcasts"/>
    <x v="1467"/>
    <d v="2012-01-25T19:14:45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0.9768637532133676"/>
    <n v="33.191126279863482"/>
    <x v="3"/>
    <s v="radio &amp; podcasts"/>
    <x v="1468"/>
    <d v="2011-04-13T00:20:49"/>
    <x v="1468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0.92229771978823627"/>
    <n v="149.46417445482865"/>
    <x v="3"/>
    <s v="radio &amp; podcasts"/>
    <x v="1469"/>
    <d v="2013-01-16T14:21:4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0.79914757591901975"/>
    <n v="23.172839506172838"/>
    <x v="3"/>
    <s v="radio &amp; podcasts"/>
    <x v="1470"/>
    <d v="2012-12-07T19:51:03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0.96301423455415447"/>
    <n v="96.877551020408163"/>
    <x v="3"/>
    <s v="radio &amp; podcasts"/>
    <x v="1471"/>
    <d v="2015-03-10T22:58:54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0.72095974160802856"/>
    <n v="103.20238095238095"/>
    <x v="3"/>
    <s v="radio &amp; podcasts"/>
    <x v="1472"/>
    <d v="2013-09-16T13:01:43"/>
    <x v="1472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0.82976534236118027"/>
    <n v="38.462553191489363"/>
    <x v="3"/>
    <s v="radio &amp; podcasts"/>
    <x v="1473"/>
    <d v="2012-01-31T23:30:39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0.89073634204275531"/>
    <n v="44.315789473684212"/>
    <x v="3"/>
    <s v="radio &amp; podcasts"/>
    <x v="1474"/>
    <d v="2013-08-14T17:28:12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0.53002690769934757"/>
    <n v="64.173356009070289"/>
    <x v="3"/>
    <s v="radio &amp; podcasts"/>
    <x v="1475"/>
    <d v="2014-11-17T17:21:03"/>
    <x v="1475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0.15115908788590915"/>
    <n v="43.333275109170302"/>
    <x v="3"/>
    <s v="radio &amp; podcasts"/>
    <x v="1476"/>
    <d v="2011-08-11T01:00:22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0.89839187853741798"/>
    <n v="90.495934959349597"/>
    <x v="3"/>
    <s v="radio &amp; podcasts"/>
    <x v="1477"/>
    <d v="2011-10-24T14:46:44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8.4629990319513931E-2"/>
    <n v="29.187190495010373"/>
    <x v="3"/>
    <s v="radio &amp; podcasts"/>
    <x v="1478"/>
    <d v="2013-04-30T20:55:13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0.7279344858962693"/>
    <n v="30.95774647887324"/>
    <x v="3"/>
    <s v="radio &amp; podcasts"/>
    <x v="1479"/>
    <d v="2014-04-25T17:53:09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0.85440582909832852"/>
    <n v="92.157795275590544"/>
    <x v="3"/>
    <s v="radio &amp; podcasts"/>
    <x v="1480"/>
    <d v="2013-07-09T22:24:59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47.61904761904762"/>
    <n v="17.5"/>
    <x v="3"/>
    <s v="fiction"/>
    <x v="1481"/>
    <d v="2013-10-03T22:09:05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000"/>
    <n v="5"/>
    <x v="3"/>
    <s v="fiction"/>
    <x v="1482"/>
    <d v="2012-08-15T20:35:36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40"/>
    <n v="25"/>
    <x v="3"/>
    <s v="fiction"/>
    <x v="1483"/>
    <d v="2016-06-27T04:37:55"/>
    <x v="1483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e v="#DIV/0!"/>
    <e v="#DIV/0!"/>
    <x v="3"/>
    <s v="fiction"/>
    <x v="1484"/>
    <d v="2012-05-24T04:49:23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44.666666666666664"/>
    <n v="50"/>
    <x v="3"/>
    <s v="fiction"/>
    <x v="1485"/>
    <d v="2015-05-06T19:06:13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416.66666666666669"/>
    <n v="16"/>
    <x v="3"/>
    <s v="fiction"/>
    <x v="1486"/>
    <d v="2015-01-28T04:02:41"/>
    <x v="1486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e v="#DIV/0!"/>
    <e v="#DIV/0!"/>
    <x v="3"/>
    <s v="fiction"/>
    <x v="1487"/>
    <d v="2016-07-03T22:01:11"/>
    <x v="1487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41.666666666666664"/>
    <n v="60"/>
    <x v="3"/>
    <s v="fiction"/>
    <x v="1488"/>
    <d v="2013-12-06T13:31:00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e v="#DIV/0!"/>
    <e v="#DIV/0!"/>
    <x v="3"/>
    <s v="fiction"/>
    <x v="1489"/>
    <d v="2012-10-16T14:40:52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.2402234636871508"/>
    <n v="47.10526315789474"/>
    <x v="3"/>
    <s v="fiction"/>
    <x v="1490"/>
    <d v="2013-09-03T13:27:54"/>
    <x v="1490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12"/>
    <n v="100"/>
    <x v="3"/>
    <s v="fiction"/>
    <x v="1491"/>
    <d v="2014-12-18T17:07:23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33.33333333333334"/>
    <n v="15"/>
    <x v="3"/>
    <s v="fiction"/>
    <x v="1492"/>
    <d v="2011-05-19T21:14:06"/>
    <x v="1492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e v="#DIV/0!"/>
    <e v="#DIV/0!"/>
    <x v="3"/>
    <s v="fiction"/>
    <x v="1493"/>
    <d v="2013-05-17T20:47:55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11.235955056179776"/>
    <n v="40.454545454545453"/>
    <x v="3"/>
    <s v="fiction"/>
    <x v="1494"/>
    <d v="2015-03-04T17:20:13"/>
    <x v="1494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e v="#DIV/0!"/>
    <e v="#DIV/0!"/>
    <x v="3"/>
    <s v="fiction"/>
    <x v="1495"/>
    <d v="2011-07-28T18:57:11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e v="#DIV/0!"/>
    <e v="#DIV/0!"/>
    <x v="3"/>
    <s v="fiction"/>
    <x v="1496"/>
    <d v="2014-07-18T11:24:19"/>
    <x v="1496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15000"/>
    <n v="1"/>
    <x v="3"/>
    <s v="fiction"/>
    <x v="1497"/>
    <d v="2013-06-19T15:25:22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52.631578947368418"/>
    <n v="19"/>
    <x v="3"/>
    <s v="fiction"/>
    <x v="1498"/>
    <d v="2014-07-20T23:36:1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400"/>
    <n v="5"/>
    <x v="3"/>
    <s v="fiction"/>
    <x v="1499"/>
    <d v="2016-06-06T00:10:33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3.9942938659058487"/>
    <n v="46.733333333333334"/>
    <x v="3"/>
    <s v="fiction"/>
    <x v="1500"/>
    <d v="2013-04-01T21:42:37"/>
    <x v="1500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0.60121167275586185"/>
    <n v="97.731073446327684"/>
    <x v="8"/>
    <s v="photobooks"/>
    <x v="1501"/>
    <d v="2015-06-08T14:00:23"/>
    <x v="1501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0.98575141141679357"/>
    <n v="67.835866261398181"/>
    <x v="8"/>
    <s v="photobooks"/>
    <x v="1502"/>
    <d v="2016-02-26T13:01:20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0.92685736035967015"/>
    <n v="56.98492957746479"/>
    <x v="8"/>
    <s v="photobooks"/>
    <x v="1503"/>
    <d v="2016-08-24T08:20:01"/>
    <x v="1503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0.3597918742389018"/>
    <n v="67.159851301115239"/>
    <x v="8"/>
    <s v="photobooks"/>
    <x v="1504"/>
    <d v="2014-05-13T15:47: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0.96542569239123877"/>
    <n v="48.037681159420288"/>
    <x v="8"/>
    <s v="photobooks"/>
    <x v="1505"/>
    <d v="2016-02-14T10:38:23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0.89766606822262118"/>
    <n v="38.860465116279073"/>
    <x v="8"/>
    <s v="photobooks"/>
    <x v="1506"/>
    <d v="2014-06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0.46511627906976744"/>
    <n v="78.181818181818187"/>
    <x v="8"/>
    <s v="photobooks"/>
    <x v="1507"/>
    <d v="2010-03-17T10:48:29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0.90283539114733302"/>
    <n v="97.113744075829388"/>
    <x v="8"/>
    <s v="photobooks"/>
    <x v="1508"/>
    <d v="2014-05-27T14:44:41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0.80879151757943024"/>
    <n v="110.39397959183674"/>
    <x v="8"/>
    <s v="photobooks"/>
    <x v="1509"/>
    <d v="2017-01-16T12:48:05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0.98975602513980299"/>
    <n v="39.91506172839506"/>
    <x v="8"/>
    <s v="photobooks"/>
    <x v="1510"/>
    <d v="2014-06-19T09:14:38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0.8945115328094051"/>
    <n v="75.975728155339809"/>
    <x v="8"/>
    <s v="photobooks"/>
    <x v="1511"/>
    <d v="2015-10-19T14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0.17896405379148131"/>
    <n v="58.379104477611939"/>
    <x v="8"/>
    <s v="photobooks"/>
    <x v="1512"/>
    <d v="2017-01-06T16:25:39"/>
    <x v="1512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0.6665833437486981"/>
    <n v="55.82093023255814"/>
    <x v="8"/>
    <s v="photobooks"/>
    <x v="1513"/>
    <d v="2014-06-16T15:17:46"/>
    <x v="151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0.93917878207295535"/>
    <n v="151.24431818181819"/>
    <x v="8"/>
    <s v="photobooks"/>
    <x v="1514"/>
    <d v="2015-08-18T14:20:40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0.63617683171214268"/>
    <n v="849.67027027027029"/>
    <x v="8"/>
    <s v="photobooks"/>
    <x v="1515"/>
    <d v="2016-02-15T06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0.92031182330012995"/>
    <n v="159.24137931034483"/>
    <x v="8"/>
    <s v="photobooks"/>
    <x v="1516"/>
    <d v="2016-09-06T11:11:32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0.61736016792196569"/>
    <n v="39.507317073170732"/>
    <x v="8"/>
    <s v="photobooks"/>
    <x v="1517"/>
    <d v="2014-11-05T13:35:53"/>
    <x v="1517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0.48693393929556888"/>
    <n v="130.52966101694915"/>
    <x v="8"/>
    <s v="photobooks"/>
    <x v="1518"/>
    <d v="2014-05-01T19:40:52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0.96745585982639537"/>
    <n v="64.156896551724131"/>
    <x v="8"/>
    <s v="photobooks"/>
    <x v="1519"/>
    <d v="2014-05-23T17:48:03"/>
    <x v="1519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0.96644295302013428"/>
    <n v="111.52694610778443"/>
    <x v="8"/>
    <s v="photobooks"/>
    <x v="1520"/>
    <d v="2014-11-12T20:35:13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0.93621270752715013"/>
    <n v="170.44680851063831"/>
    <x v="8"/>
    <s v="photobooks"/>
    <x v="1521"/>
    <d v="2016-05-03T04:01:3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0.71960178725924362"/>
    <n v="133.7391592920354"/>
    <x v="8"/>
    <s v="photobooks"/>
    <x v="1522"/>
    <d v="2014-09-17T19:55:39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0.80100450294423275"/>
    <n v="95.834024896265561"/>
    <x v="8"/>
    <s v="photobooks"/>
    <x v="1523"/>
    <d v="2014-11-21T18:01:56"/>
    <x v="152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0.48309178743961351"/>
    <n v="221.78571428571428"/>
    <x v="8"/>
    <s v="photobooks"/>
    <x v="1524"/>
    <d v="2017-01-21T12:01:30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0.57469358885094446"/>
    <n v="32.315357142857138"/>
    <x v="8"/>
    <s v="photobooks"/>
    <x v="1525"/>
    <d v="2016-07-19T16:52:18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0.83107497741644087"/>
    <n v="98.839285714285708"/>
    <x v="8"/>
    <s v="photobooks"/>
    <x v="1526"/>
    <d v="2015-12-01T06:37:27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0.90543389685814435"/>
    <n v="55.222142857142863"/>
    <x v="8"/>
    <s v="photobooks"/>
    <x v="1527"/>
    <d v="2017-02-14T14:24:46"/>
    <x v="1527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0.35515567657156388"/>
    <n v="52.793750000000003"/>
    <x v="8"/>
    <s v="photobooks"/>
    <x v="1528"/>
    <d v="2017-01-01T17:35:22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0.99325631240524859"/>
    <n v="135.66666666666666"/>
    <x v="8"/>
    <s v="photobooks"/>
    <x v="1529"/>
    <d v="2015-02-17T15:05:20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0.74169827714085912"/>
    <n v="53.991990846681922"/>
    <x v="8"/>
    <s v="photobooks"/>
    <x v="1530"/>
    <d v="2015-09-28T18:24:55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0.56831922611850061"/>
    <n v="56.643835616438359"/>
    <x v="8"/>
    <s v="photobooks"/>
    <x v="1531"/>
    <d v="2014-10-29T19:15:26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0.20660303293252344"/>
    <n v="82.316326530612244"/>
    <x v="8"/>
    <s v="photobooks"/>
    <x v="1532"/>
    <d v="2016-01-22T11:24:25"/>
    <x v="153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0.68898994074686515"/>
    <n v="88.26081081081081"/>
    <x v="8"/>
    <s v="photobooks"/>
    <x v="1533"/>
    <d v="2016-03-14T00:02:57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0.23938716884774977"/>
    <n v="84.905149051490511"/>
    <x v="8"/>
    <s v="photobooks"/>
    <x v="1534"/>
    <d v="2015-08-05T16:11:02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0.75514442137058713"/>
    <n v="48.154545454545456"/>
    <x v="8"/>
    <s v="photobooks"/>
    <x v="1535"/>
    <d v="2016-04-24T19:53:51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0.39950714135661308"/>
    <n v="66.015406593406595"/>
    <x v="8"/>
    <s v="photobooks"/>
    <x v="1536"/>
    <d v="2015-07-28T19:15:10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0.5558643690939411"/>
    <n v="96.375"/>
    <x v="8"/>
    <s v="photobooks"/>
    <x v="1537"/>
    <d v="2016-07-01T07:33:4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0.97438752783964366"/>
    <n v="156.17391304347825"/>
    <x v="8"/>
    <s v="photobooks"/>
    <x v="1538"/>
    <d v="2014-12-08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0.73536927671284047"/>
    <n v="95.764859154929582"/>
    <x v="8"/>
    <s v="photobooks"/>
    <x v="1539"/>
    <d v="2016-12-01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0.84841628959276016"/>
    <n v="180.40816326530611"/>
    <x v="8"/>
    <s v="photobooks"/>
    <x v="1540"/>
    <d v="2014-10-27T00:10:16"/>
    <x v="154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000"/>
    <n v="3"/>
    <x v="8"/>
    <s v="nature"/>
    <x v="1541"/>
    <d v="2014-12-01T17:05:38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25"/>
    <n v="20"/>
    <x v="8"/>
    <s v="nature"/>
    <x v="1542"/>
    <d v="2015-06-15T23:55:00"/>
    <x v="1542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225"/>
    <n v="10"/>
    <x v="8"/>
    <s v="nature"/>
    <x v="1543"/>
    <d v="2014-10-23T12:13:54"/>
    <x v="154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e v="#DIV/0!"/>
    <e v="#DIV/0!"/>
    <x v="8"/>
    <s v="nature"/>
    <x v="1544"/>
    <d v="2015-02-18T01:13:44"/>
    <x v="1544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000"/>
    <n v="1"/>
    <x v="8"/>
    <s v="nature"/>
    <x v="1545"/>
    <d v="2015-01-27T21:13:54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3.4602076124567476"/>
    <n v="26.272727272727273"/>
    <x v="8"/>
    <s v="nature"/>
    <x v="1546"/>
    <d v="2014-07-19T05:06:39"/>
    <x v="1546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e v="#DIV/0!"/>
    <e v="#DIV/0!"/>
    <x v="8"/>
    <s v="nature"/>
    <x v="1547"/>
    <d v="2017-02-16T10:14:42"/>
    <x v="1547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11.666666666666666"/>
    <n v="60"/>
    <x v="8"/>
    <s v="nature"/>
    <x v="1548"/>
    <d v="2015-10-09T21:10:20"/>
    <x v="1548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2.9411764705882355"/>
    <n v="28.333333333333332"/>
    <x v="8"/>
    <s v="nature"/>
    <x v="1549"/>
    <d v="2015-10-04T03:15:5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7.4257425742574261"/>
    <n v="14.428571428571429"/>
    <x v="8"/>
    <s v="nature"/>
    <x v="1550"/>
    <d v="2016-04-12T10:47:14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e v="#DIV/0!"/>
    <e v="#DIV/0!"/>
    <x v="8"/>
    <s v="nature"/>
    <x v="1551"/>
    <d v="2015-04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2.0330969267139478"/>
    <n v="132.1875"/>
    <x v="8"/>
    <s v="nature"/>
    <x v="1552"/>
    <d v="2014-09-10T16:31:48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e v="#DIV/0!"/>
    <e v="#DIV/0!"/>
    <x v="8"/>
    <s v="nature"/>
    <x v="1553"/>
    <d v="2015-08-03T06:47:27"/>
    <x v="1552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e v="#DIV/0!"/>
    <e v="#DIV/0!"/>
    <x v="8"/>
    <s v="nature"/>
    <x v="1554"/>
    <d v="2015-07-03T06:03:10"/>
    <x v="1553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e v="#DIV/0!"/>
    <e v="#DIV/0!"/>
    <x v="8"/>
    <s v="nature"/>
    <x v="1555"/>
    <d v="2015-08-25T14:43:52"/>
    <x v="1554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2.2156573116691285"/>
    <n v="56.416666666666664"/>
    <x v="8"/>
    <s v="nature"/>
    <x v="1556"/>
    <d v="2016-06-04T03:40:24"/>
    <x v="1555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25"/>
    <n v="100"/>
    <x v="8"/>
    <s v="nature"/>
    <x v="1557"/>
    <d v="2014-08-20T15:40:33"/>
    <x v="1556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21.428571428571427"/>
    <n v="11.666666666666666"/>
    <x v="8"/>
    <s v="nature"/>
    <x v="1558"/>
    <d v="2015-06-30T09:32:39"/>
    <x v="1557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00"/>
    <n v="50"/>
    <x v="8"/>
    <s v="nature"/>
    <x v="1559"/>
    <d v="2015-04-14T01:16:39"/>
    <x v="1558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26.595744680851062"/>
    <n v="23.5"/>
    <x v="8"/>
    <s v="nature"/>
    <x v="1560"/>
    <d v="2014-10-24T00:29:53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49.25373134328359"/>
    <n v="67"/>
    <x v="3"/>
    <s v="art books"/>
    <x v="1561"/>
    <d v="2013-10-08T01:00:03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e v="#DIV/0!"/>
    <e v="#DIV/0!"/>
    <x v="3"/>
    <s v="art books"/>
    <x v="1562"/>
    <d v="2009-09-23T13:35:16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70.588235294117652"/>
    <n v="42.5"/>
    <x v="3"/>
    <s v="art books"/>
    <x v="1563"/>
    <d v="2014-01-13T17:49:11"/>
    <x v="1562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000"/>
    <n v="10"/>
    <x v="3"/>
    <s v="art books"/>
    <x v="1564"/>
    <d v="2015-04-27T08:48:29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40"/>
    <n v="100"/>
    <x v="3"/>
    <s v="art books"/>
    <x v="1565"/>
    <d v="2011-05-09T17:31:01"/>
    <x v="1564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4.7058823529411766"/>
    <n v="108.05084745762711"/>
    <x v="3"/>
    <s v="art books"/>
    <x v="1566"/>
    <d v="2016-06-28T22:00:04"/>
    <x v="156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24.285714285714285"/>
    <n v="26.923076923076923"/>
    <x v="3"/>
    <s v="art books"/>
    <x v="1567"/>
    <d v="2014-02-01T22:29:05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7.3313782991202343"/>
    <n v="155"/>
    <x v="3"/>
    <s v="art books"/>
    <x v="1568"/>
    <d v="2014-11-19T01:29:45"/>
    <x v="1567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e v="#DIV/0!"/>
    <e v="#DIV/0!"/>
    <x v="3"/>
    <s v="art books"/>
    <x v="1569"/>
    <d v="2013-04-25T16:18:34"/>
    <x v="1568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2.4154589371980677"/>
    <n v="47.769230769230766"/>
    <x v="3"/>
    <s v="art books"/>
    <x v="1570"/>
    <d v="2016-03-09T19:31:22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51.25"/>
    <n v="20"/>
    <x v="3"/>
    <s v="art books"/>
    <x v="1571"/>
    <d v="2015-05-20T18:28:03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20"/>
    <n v="41.666666666666664"/>
    <x v="3"/>
    <s v="art books"/>
    <x v="1572"/>
    <d v="2016-02-04T00:47:39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40.358744394618832"/>
    <n v="74.333333333333329"/>
    <x v="3"/>
    <s v="art books"/>
    <x v="1573"/>
    <d v="2017-02-20T00:00:02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19.762845849802371"/>
    <n v="84.333333333333329"/>
    <x v="3"/>
    <s v="art books"/>
    <x v="1574"/>
    <d v="2015-01-13T22:15:29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4.3649061545176782"/>
    <n v="65.457142857142856"/>
    <x v="3"/>
    <s v="art books"/>
    <x v="1575"/>
    <d v="2014-06-09T12:34:56"/>
    <x v="1574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7.6923076923076925"/>
    <n v="65"/>
    <x v="3"/>
    <s v="art books"/>
    <x v="1576"/>
    <d v="2015-05-16T21:06:08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81.81818181818181"/>
    <n v="27.5"/>
    <x v="3"/>
    <s v="art books"/>
    <x v="1577"/>
    <d v="2012-05-25T20:20:48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9.2536585365853661"/>
    <n v="51.25"/>
    <x v="3"/>
    <s v="art books"/>
    <x v="1578"/>
    <d v="2010-08-09T01:34:51"/>
    <x v="157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19.03571428571429"/>
    <n v="14"/>
    <x v="3"/>
    <s v="art books"/>
    <x v="1579"/>
    <d v="2013-07-26T23:54:51"/>
    <x v="1578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e v="#DIV/0!"/>
    <e v="#DIV/0!"/>
    <x v="3"/>
    <s v="art books"/>
    <x v="1580"/>
    <d v="2012-03-22T01:12:06"/>
    <x v="1579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200"/>
    <n v="5"/>
    <x v="8"/>
    <s v="places"/>
    <x v="1581"/>
    <d v="2015-11-17T10:46:30"/>
    <x v="158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10.75268817204301"/>
    <n v="31"/>
    <x v="8"/>
    <s v="places"/>
    <x v="1582"/>
    <d v="2015-08-30T18:57:33"/>
    <x v="1581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1333.3333333333333"/>
    <n v="15"/>
    <x v="8"/>
    <s v="places"/>
    <x v="1583"/>
    <d v="2014-08-26T21:43:11"/>
    <x v="1582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e v="#DIV/0!"/>
    <e v="#DIV/0!"/>
    <x v="8"/>
    <s v="places"/>
    <x v="1584"/>
    <d v="2014-05-20T15:35:01"/>
    <x v="158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1.2658227848101267"/>
    <n v="131.66666666666666"/>
    <x v="8"/>
    <s v="places"/>
    <x v="1585"/>
    <d v="2016-12-03T21:29:28"/>
    <x v="1584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e v="#DIV/0!"/>
    <e v="#DIV/0!"/>
    <x v="8"/>
    <s v="places"/>
    <x v="1586"/>
    <d v="2015-03-06T02:30:22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7500"/>
    <n v="1"/>
    <x v="8"/>
    <s v="places"/>
    <x v="1587"/>
    <d v="2014-11-13T22:49:25"/>
    <x v="1586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e v="#DIV/0!"/>
    <e v="#DIV/0!"/>
    <x v="8"/>
    <s v="places"/>
    <x v="1588"/>
    <d v="2015-01-01T05:59:59"/>
    <x v="1587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e v="#DIV/0!"/>
    <e v="#DIV/0!"/>
    <x v="8"/>
    <s v="places"/>
    <x v="1589"/>
    <d v="2015-09-09T23:38:06"/>
    <x v="1588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58.823529411764703"/>
    <n v="510"/>
    <x v="8"/>
    <s v="places"/>
    <x v="1590"/>
    <d v="2015-08-24T20:34:24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3.4213098729227762"/>
    <n v="44.478260869565219"/>
    <x v="8"/>
    <s v="places"/>
    <x v="1591"/>
    <d v="2016-03-04T17:25:41"/>
    <x v="1590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e v="#DIV/0!"/>
    <e v="#DIV/0!"/>
    <x v="8"/>
    <s v="places"/>
    <x v="1592"/>
    <d v="2015-02-11T01:44:45"/>
    <x v="1591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7333.333333333333"/>
    <n v="1"/>
    <x v="8"/>
    <s v="places"/>
    <x v="1593"/>
    <d v="2015-01-29T20:17:35"/>
    <x v="1592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4.8780487804878048"/>
    <n v="20.5"/>
    <x v="8"/>
    <s v="places"/>
    <x v="1594"/>
    <d v="2016-03-16T17:06:22"/>
    <x v="1593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357.14285714285717"/>
    <n v="40"/>
    <x v="8"/>
    <s v="places"/>
    <x v="1595"/>
    <d v="2014-05-21T01:12:08"/>
    <x v="1594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43.333333333333336"/>
    <n v="25"/>
    <x v="8"/>
    <s v="places"/>
    <x v="1596"/>
    <d v="2014-10-29T10:19:29"/>
    <x v="1595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e v="#DIV/0!"/>
    <e v="#DIV/0!"/>
    <x v="8"/>
    <s v="places"/>
    <x v="1597"/>
    <d v="2016-08-21T08:29:57"/>
    <x v="1596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800"/>
    <n v="1"/>
    <x v="8"/>
    <s v="places"/>
    <x v="1598"/>
    <d v="2015-05-27T16:00:58"/>
    <x v="1597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e v="#DIV/0!"/>
    <e v="#DIV/0!"/>
    <x v="8"/>
    <s v="places"/>
    <x v="1599"/>
    <d v="2016-03-09T12:56:16"/>
    <x v="1598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13.623978201634877"/>
    <n v="40.777777777777779"/>
    <x v="8"/>
    <s v="places"/>
    <x v="1600"/>
    <d v="2014-06-01T01:22:32"/>
    <x v="1599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0.92379435598600268"/>
    <n v="48.325535714285714"/>
    <x v="4"/>
    <s v="rock"/>
    <x v="1601"/>
    <d v="2011-04-05T02:13:53"/>
    <x v="1600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0.99833610648918469"/>
    <n v="46.953125"/>
    <x v="4"/>
    <s v="rock"/>
    <x v="1602"/>
    <d v="2011-09-02T07:08:37"/>
    <x v="1601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0.99967010886407481"/>
    <n v="66.688666666666663"/>
    <x v="4"/>
    <s v="rock"/>
    <x v="1603"/>
    <d v="2011-11-29T04:04:19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0.81895291020766303"/>
    <n v="48.842857142857142"/>
    <x v="4"/>
    <s v="rock"/>
    <x v="1604"/>
    <d v="2012-02-06T20:17:15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0.99311440677966101"/>
    <n v="137.30909090909091"/>
    <x v="4"/>
    <s v="rock"/>
    <x v="1605"/>
    <d v="2011-07-23T00:18:33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0.99005857434040445"/>
    <n v="87.829673913043479"/>
    <x v="4"/>
    <s v="rock"/>
    <x v="1606"/>
    <d v="2010-12-24T02:40:38"/>
    <x v="1605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0.68913238233064567"/>
    <n v="70.785365853658533"/>
    <x v="4"/>
    <s v="rock"/>
    <x v="1607"/>
    <d v="2012-05-24T19:24:11"/>
    <x v="1606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0.98765432098765427"/>
    <n v="52.826086956521742"/>
    <x v="4"/>
    <s v="rock"/>
    <x v="1608"/>
    <d v="2013-11-29T19:56:26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0.84507042253521125"/>
    <n v="443.75"/>
    <x v="4"/>
    <s v="rock"/>
    <x v="1609"/>
    <d v="2011-09-10T00:01:49"/>
    <x v="1608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0.36784991723376864"/>
    <n v="48.544642857142854"/>
    <x v="4"/>
    <s v="rock"/>
    <x v="1610"/>
    <d v="2012-11-15T22:11:50"/>
    <x v="1609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0.79920079920079923"/>
    <n v="37.074074074074076"/>
    <x v="4"/>
    <s v="rock"/>
    <x v="1611"/>
    <d v="2013-05-15T00:00:32"/>
    <x v="1610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0.90909090909090906"/>
    <n v="50"/>
    <x v="4"/>
    <s v="rock"/>
    <x v="1612"/>
    <d v="2012-12-03T20:59:44"/>
    <x v="1611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0.98522167487684731"/>
    <n v="39.03846153846154"/>
    <x v="4"/>
    <s v="rock"/>
    <x v="1613"/>
    <d v="2012-06-22T01:40:02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0.97370983446932813"/>
    <n v="66.688311688311686"/>
    <x v="4"/>
    <s v="rock"/>
    <x v="1614"/>
    <d v="2014-06-04T23:32:49"/>
    <x v="161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0.87623220153340631"/>
    <n v="67.132352941176464"/>
    <x v="4"/>
    <s v="rock"/>
    <x v="1615"/>
    <d v="2011-10-29T01:13:16"/>
    <x v="1614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0.95969289827255277"/>
    <n v="66.369426751592357"/>
    <x v="4"/>
    <s v="rock"/>
    <x v="1616"/>
    <d v="2012-10-12T17:10:21"/>
    <x v="161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0.68560235063663078"/>
    <n v="64.620253164556956"/>
    <x v="4"/>
    <s v="rock"/>
    <x v="1617"/>
    <d v="2013-09-29T15:56:28"/>
    <x v="1616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0.95177664974619292"/>
    <n v="58.370370370370374"/>
    <x v="4"/>
    <s v="rock"/>
    <x v="1618"/>
    <d v="2013-01-27T15:42:15"/>
    <x v="1617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0.75"/>
    <n v="86.956521739130437"/>
    <x v="4"/>
    <s v="rock"/>
    <x v="1619"/>
    <d v="2014-08-25T04:28:06"/>
    <x v="1618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0.88495575221238942"/>
    <n v="66.470588235294116"/>
    <x v="4"/>
    <s v="rock"/>
    <x v="1620"/>
    <d v="2013-02-16T08:09:00"/>
    <x v="1619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0.82508250825082508"/>
    <n v="163.78378378378378"/>
    <x v="4"/>
    <s v="rock"/>
    <x v="1621"/>
    <d v="2012-04-04T14:33:35"/>
    <x v="162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0.98304601795127511"/>
    <n v="107.98461538461538"/>
    <x v="4"/>
    <s v="rock"/>
    <x v="1622"/>
    <d v="2014-11-07T07:04:34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0.98944591029023743"/>
    <n v="42.111111111111114"/>
    <x v="4"/>
    <s v="rock"/>
    <x v="1623"/>
    <d v="2013-06-28T16:31:29"/>
    <x v="1622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0.84745762711864403"/>
    <n v="47.2"/>
    <x v="4"/>
    <s v="rock"/>
    <x v="1624"/>
    <d v="2012-11-30T08:48:55"/>
    <x v="1623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0.64377682403433478"/>
    <n v="112.01923076923077"/>
    <x v="4"/>
    <s v="rock"/>
    <x v="1625"/>
    <d v="2012-08-14T16:47:33"/>
    <x v="1624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0.98826436071649171"/>
    <n v="74.953703703703709"/>
    <x v="4"/>
    <s v="rock"/>
    <x v="1626"/>
    <d v="2013-11-01T20:21:07"/>
    <x v="1625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0.85470085470085466"/>
    <n v="61.578947368421055"/>
    <x v="4"/>
    <s v="rock"/>
    <x v="1627"/>
    <d v="2012-10-23T16:58:09"/>
    <x v="1626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0.99083477830071831"/>
    <n v="45.875"/>
    <x v="4"/>
    <s v="rock"/>
    <x v="1628"/>
    <d v="2014-05-15T17:41:22"/>
    <x v="1627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0.96463022508038587"/>
    <n v="75.853658536585371"/>
    <x v="4"/>
    <s v="rock"/>
    <x v="1629"/>
    <d v="2014-01-06T20:48:53"/>
    <x v="1628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0.3770028275212064"/>
    <n v="84.206349206349202"/>
    <x v="4"/>
    <s v="rock"/>
    <x v="1630"/>
    <d v="2012-01-31T20:06:15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0.64139567699313704"/>
    <n v="117.22556390977444"/>
    <x v="4"/>
    <s v="rock"/>
    <x v="1631"/>
    <d v="2012-09-12T20:37:41"/>
    <x v="1630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0.98400984009840098"/>
    <n v="86.489361702127653"/>
    <x v="4"/>
    <s v="rock"/>
    <x v="1632"/>
    <d v="2011-07-26T08:10:54"/>
    <x v="1631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1-12-19T21:12:36"/>
    <x v="1632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0.99502487562189057"/>
    <n v="62.8125"/>
    <x v="4"/>
    <s v="rock"/>
    <x v="1634"/>
    <d v="2011-04-25T04:33:21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0.79808459696727851"/>
    <n v="67.729729729729726"/>
    <x v="4"/>
    <s v="rock"/>
    <x v="1635"/>
    <d v="2016-05-12T20:51:01"/>
    <x v="1634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0.96566523605150212"/>
    <n v="53.5632183908046"/>
    <x v="4"/>
    <s v="rock"/>
    <x v="1636"/>
    <d v="2011-04-30T02:04:48"/>
    <x v="1635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0.96339113680154143"/>
    <n v="34.6"/>
    <x v="4"/>
    <s v="rock"/>
    <x v="1637"/>
    <d v="2009-11-05T18:02:20"/>
    <x v="1636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0.95238095238095233"/>
    <n v="38.888888888888886"/>
    <x v="4"/>
    <s v="rock"/>
    <x v="1638"/>
    <d v="2013-01-14T16:29:28"/>
    <x v="1637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2-02T15:39:25"/>
    <x v="1638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0.58872012245378547"/>
    <n v="39.967058823529413"/>
    <x v="4"/>
    <s v="rock"/>
    <x v="1640"/>
    <d v="2010-07-20T05:32:35"/>
    <x v="1639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0.98619329388560162"/>
    <n v="97.5"/>
    <x v="4"/>
    <s v="pop"/>
    <x v="1641"/>
    <d v="2014-11-19T14:19:04"/>
    <x v="1640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5-25T00:35:27"/>
    <x v="1641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0.80192461908580592"/>
    <n v="168.51351351351352"/>
    <x v="4"/>
    <s v="pop"/>
    <x v="1643"/>
    <d v="2012-08-25T19:46:52"/>
    <x v="164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0.91324200913242004"/>
    <n v="85.546875"/>
    <x v="4"/>
    <s v="pop"/>
    <x v="1644"/>
    <d v="2012-09-23T01:26:00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0.90252707581227432"/>
    <n v="554"/>
    <x v="4"/>
    <s v="pop"/>
    <x v="1645"/>
    <d v="2013-09-04T14:49:00"/>
    <x v="164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0.90744101633393826"/>
    <n v="26.554216867469879"/>
    <x v="4"/>
    <s v="pop"/>
    <x v="1646"/>
    <d v="2014-07-13T10:48:23"/>
    <x v="1645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0.95492742551566079"/>
    <n v="113.82608695652173"/>
    <x v="4"/>
    <s v="pop"/>
    <x v="1647"/>
    <d v="2012-05-10T09:49:37"/>
    <x v="1646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0.79833391183616798"/>
    <n v="32.011111111111113"/>
    <x v="4"/>
    <s v="pop"/>
    <x v="1648"/>
    <d v="2011-02-18T16:54:42"/>
    <x v="164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0.99415801356764066"/>
    <n v="47.189259259259259"/>
    <x v="4"/>
    <s v="pop"/>
    <x v="1649"/>
    <d v="2014-04-08T16:25:55"/>
    <x v="1648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0.70646414694454251"/>
    <n v="88.46875"/>
    <x v="4"/>
    <s v="pop"/>
    <x v="1650"/>
    <d v="2013-09-09T10:27:17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0.99255583126550873"/>
    <n v="100.75"/>
    <x v="4"/>
    <s v="pop"/>
    <x v="1651"/>
    <d v="2011-03-23T21:37:00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0.99337748344370858"/>
    <n v="64.714285714285708"/>
    <x v="4"/>
    <s v="pop"/>
    <x v="1652"/>
    <d v="2013-10-25T11:49:53"/>
    <x v="165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0.57395265120208638"/>
    <n v="51.854285714285716"/>
    <x v="4"/>
    <s v="pop"/>
    <x v="1653"/>
    <d v="2011-03-24T20:01:36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0.83396512509476872"/>
    <n v="38.794117647058826"/>
    <x v="4"/>
    <s v="pop"/>
    <x v="1654"/>
    <d v="2012-03-19T21:22:40"/>
    <x v="1653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0.69995333644423707"/>
    <n v="44.645833333333336"/>
    <x v="4"/>
    <s v="pop"/>
    <x v="1655"/>
    <d v="2012-03-06T19:00:20"/>
    <x v="1654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0.99666184725293416"/>
    <n v="156.77333333333334"/>
    <x v="4"/>
    <s v="pop"/>
    <x v="1656"/>
    <d v="2012-11-13T22:17:32"/>
    <x v="165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0.95298178470616712"/>
    <n v="118.70339366515837"/>
    <x v="4"/>
    <s v="pop"/>
    <x v="1657"/>
    <d v="2012-04-24T18:46:08"/>
    <x v="1656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0.75623897151499875"/>
    <n v="74.149532710280369"/>
    <x v="4"/>
    <s v="pop"/>
    <x v="1658"/>
    <d v="2012-11-10T05:19:27"/>
    <x v="1657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0.88652482269503541"/>
    <n v="12.533333333333333"/>
    <x v="4"/>
    <s v="pop"/>
    <x v="1659"/>
    <d v="2013-11-18T21:55:21"/>
    <x v="1658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7.9760717846460619E-2"/>
    <n v="27.861111111111111"/>
    <x v="4"/>
    <s v="pop"/>
    <x v="1660"/>
    <d v="2016-03-30T16:39:10"/>
    <x v="1659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0.9755495183996048"/>
    <n v="80.178217821782184"/>
    <x v="4"/>
    <s v="pop"/>
    <x v="1661"/>
    <d v="2015-12-05T23:57:1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0.97430276458409448"/>
    <n v="132.43548387096774"/>
    <x v="4"/>
    <s v="pop"/>
    <x v="1662"/>
    <d v="2011-11-01T04:45:36"/>
    <x v="1661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0.92592592592592593"/>
    <n v="33.75"/>
    <x v="4"/>
    <s v="pop"/>
    <x v="1663"/>
    <d v="2015-01-02T00:31:47"/>
    <x v="1662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0.81693473018279739"/>
    <n v="34.384494382022467"/>
    <x v="4"/>
    <s v="pop"/>
    <x v="1664"/>
    <d v="2012-01-31T18:16:58"/>
    <x v="1663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0.83712030614685484"/>
    <n v="44.956989247311824"/>
    <x v="4"/>
    <s v="pop"/>
    <x v="1665"/>
    <d v="2011-01-21T15:35:13"/>
    <x v="1664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0.62158130283441071"/>
    <n v="41.04081632653061"/>
    <x v="4"/>
    <s v="pop"/>
    <x v="1666"/>
    <d v="2013-02-26T06:04:33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0.78831439833062833"/>
    <n v="52.597560975609753"/>
    <x v="4"/>
    <s v="pop"/>
    <x v="1667"/>
    <d v="2014-02-12T01:41:38"/>
    <x v="1666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0.97430276458409448"/>
    <n v="70.784482758620683"/>
    <x v="4"/>
    <s v="pop"/>
    <x v="1668"/>
    <d v="2011-10-29T03:35:39"/>
    <x v="1667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0.7155635062611807"/>
    <n v="53.75"/>
    <x v="4"/>
    <s v="pop"/>
    <x v="1669"/>
    <d v="2016-04-01T21:14:36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0.97465886939571145"/>
    <n v="44.608695652173914"/>
    <x v="4"/>
    <s v="pop"/>
    <x v="1670"/>
    <d v="2010-05-15T22:19:59"/>
    <x v="1669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0.9933100567676697"/>
    <n v="26.148961038961041"/>
    <x v="4"/>
    <s v="pop"/>
    <x v="1671"/>
    <d v="2016-07-02T13:03:34"/>
    <x v="1670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0.88541666666666663"/>
    <n v="39.183673469387756"/>
    <x v="4"/>
    <s v="pop"/>
    <x v="1672"/>
    <d v="2012-05-05T15:45:30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0.7806691449814126"/>
    <n v="45.593220338983052"/>
    <x v="4"/>
    <s v="pop"/>
    <x v="1673"/>
    <d v="2015-02-04T21:04:52"/>
    <x v="167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0.49578582052553299"/>
    <n v="89.247787610619469"/>
    <x v="4"/>
    <s v="pop"/>
    <x v="1674"/>
    <d v="2016-07-18T14:31:46"/>
    <x v="1673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0.7277172963847004"/>
    <n v="40.416470588235299"/>
    <x v="4"/>
    <s v="pop"/>
    <x v="1675"/>
    <d v="2011-09-16T17:35:40"/>
    <x v="1674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0.86705202312138729"/>
    <n v="82.38095238095238"/>
    <x v="4"/>
    <s v="pop"/>
    <x v="1676"/>
    <d v="2012-03-05T17:25:47"/>
    <x v="167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0.89552238805970152"/>
    <n v="159.52380952380952"/>
    <x v="4"/>
    <s v="pop"/>
    <x v="1677"/>
    <d v="2016-02-16T09:46:16"/>
    <x v="1676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0.84459459459459463"/>
    <n v="36.244897959183675"/>
    <x v="4"/>
    <s v="pop"/>
    <x v="1678"/>
    <d v="2014-01-23T20:31:11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0.5714285714285714"/>
    <n v="62.5"/>
    <x v="4"/>
    <s v="pop"/>
    <x v="1679"/>
    <d v="2011-06-29T01:39:05"/>
    <x v="1678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0.85106382978723405"/>
    <n v="47"/>
    <x v="4"/>
    <s v="pop"/>
    <x v="1680"/>
    <d v="2014-06-12T18:11:07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0.98597817681410116"/>
    <n v="74.575090497737563"/>
    <x v="4"/>
    <s v="faith"/>
    <x v="1681"/>
    <d v="2017-02-08T02:54:44"/>
    <x v="168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e v="#DIV/0!"/>
    <e v="#DIV/0!"/>
    <x v="4"/>
    <s v="faith"/>
    <x v="1682"/>
    <d v="2017-02-13T05:07:40"/>
    <x v="168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4.6052631578947372"/>
    <n v="76"/>
    <x v="4"/>
    <s v="faith"/>
    <x v="1683"/>
    <d v="2017-03-14T18:45:38"/>
    <x v="1682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0.91638029782359676"/>
    <n v="86.43564356435644"/>
    <x v="4"/>
    <s v="faith"/>
    <x v="1684"/>
    <d v="2017-02-17T19:34:01"/>
    <x v="1683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0.97222222222222221"/>
    <n v="24"/>
    <x v="4"/>
    <s v="faith"/>
    <x v="1685"/>
    <d v="2017-02-22T06:00:23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277.77777777777777"/>
    <n v="18"/>
    <x v="4"/>
    <s v="faith"/>
    <x v="1686"/>
    <d v="2017-02-26T20:15:19"/>
    <x v="1685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.2"/>
    <n v="80.128205128205124"/>
    <x v="4"/>
    <s v="faith"/>
    <x v="1687"/>
    <d v="2017-03-08T01:07:25"/>
    <x v="1686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2.2573363431151243"/>
    <n v="253.14285714285714"/>
    <x v="4"/>
    <s v="faith"/>
    <x v="1688"/>
    <d v="2017-03-10T12:49:54"/>
    <x v="1687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2-14T22:37:10"/>
    <x v="1688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3.9370078740157481"/>
    <n v="57.727272727272727"/>
    <x v="4"/>
    <s v="faith"/>
    <x v="1690"/>
    <d v="2017-03-07T10:20:42"/>
    <x v="1689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2.9874526986656043"/>
    <n v="264.26315789473682"/>
    <x v="4"/>
    <s v="faith"/>
    <x v="1691"/>
    <d v="2017-03-01T16:50:08"/>
    <x v="169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2.0920502092050208"/>
    <n v="159.33333333333334"/>
    <x v="4"/>
    <s v="faith"/>
    <x v="1692"/>
    <d v="2017-02-22T03:37:47"/>
    <x v="169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10.714285714285714"/>
    <n v="35"/>
    <x v="4"/>
    <s v="faith"/>
    <x v="1693"/>
    <d v="2017-03-09T22:05:12"/>
    <x v="1692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2000"/>
    <n v="5"/>
    <x v="4"/>
    <s v="faith"/>
    <x v="1694"/>
    <d v="2017-02-25T16:04:3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8.5409252669039137"/>
    <n v="61.086956521739133"/>
    <x v="4"/>
    <s v="faith"/>
    <x v="1695"/>
    <d v="2017-03-07T00:45:14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e v="#DIV/0!"/>
    <e v="#DIV/0!"/>
    <x v="4"/>
    <s v="faith"/>
    <x v="1696"/>
    <d v="2017-03-02T01:40:11"/>
    <x v="1695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4.9485352335708628"/>
    <n v="114.81818181818181"/>
    <x v="4"/>
    <s v="faith"/>
    <x v="1697"/>
    <d v="2017-03-11T00:47:28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e v="#DIV/0!"/>
    <e v="#DIV/0!"/>
    <x v="4"/>
    <s v="faith"/>
    <x v="1698"/>
    <d v="2017-03-02T04:59:20"/>
    <x v="1697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23.63425925925926"/>
    <n v="54"/>
    <x v="4"/>
    <s v="faith"/>
    <x v="1699"/>
    <d v="2017-03-12T20:44:05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3.8372985418265539"/>
    <n v="65.974683544303801"/>
    <x v="4"/>
    <s v="faith"/>
    <x v="1700"/>
    <d v="2017-03-02T01:43:1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505"/>
    <n v="5"/>
    <x v="4"/>
    <s v="faith"/>
    <x v="1701"/>
    <d v="2014-12-16T15:56:45"/>
    <x v="1700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16500"/>
    <n v="1"/>
    <x v="4"/>
    <s v="faith"/>
    <x v="1702"/>
    <d v="2015-02-28T20:52:30"/>
    <x v="1701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98.039215686274517"/>
    <n v="25.5"/>
    <x v="4"/>
    <s v="faith"/>
    <x v="1703"/>
    <d v="2015-07-02T06:45:37"/>
    <x v="1702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1.5360983102918586"/>
    <n v="118.36363636363636"/>
    <x v="4"/>
    <s v="faith"/>
    <x v="1704"/>
    <d v="2015-01-17T03:21:13"/>
    <x v="170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e v="#DIV/0!"/>
    <e v="#DIV/0!"/>
    <x v="4"/>
    <s v="faith"/>
    <x v="1705"/>
    <d v="2015-08-29T00:24:06"/>
    <x v="1704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e v="#DIV/0!"/>
    <e v="#DIV/0!"/>
    <x v="4"/>
    <s v="faith"/>
    <x v="1706"/>
    <d v="2015-06-24T07:21:12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.266940451745381"/>
    <n v="54.111111111111114"/>
    <x v="4"/>
    <s v="faith"/>
    <x v="1707"/>
    <d v="2016-02-27T17:18:15"/>
    <x v="1706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e v="#DIV/0!"/>
    <e v="#DIV/0!"/>
    <x v="4"/>
    <s v="faith"/>
    <x v="1708"/>
    <d v="2016-03-22T20:48:26"/>
    <x v="1707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20.588235294117649"/>
    <n v="21.25"/>
    <x v="4"/>
    <s v="faith"/>
    <x v="1709"/>
    <d v="2014-07-21T13:31:54"/>
    <x v="1708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47.05882352941177"/>
    <n v="34"/>
    <x v="4"/>
    <s v="faith"/>
    <x v="1710"/>
    <d v="2015-12-03T14:11:28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9.5238095238095237"/>
    <n v="525"/>
    <x v="4"/>
    <s v="faith"/>
    <x v="1711"/>
    <d v="2014-08-01T15:30:34"/>
    <x v="1710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e v="#DIV/0!"/>
    <e v="#DIV/0!"/>
    <x v="4"/>
    <s v="faith"/>
    <x v="1712"/>
    <d v="2015-05-01T21:55:53"/>
    <x v="1711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60"/>
    <n v="50"/>
    <x v="4"/>
    <s v="faith"/>
    <x v="1713"/>
    <d v="2014-09-05T19:13:32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12.709710218607016"/>
    <n v="115.70588235294117"/>
    <x v="4"/>
    <s v="faith"/>
    <x v="1714"/>
    <d v="2015-04-01T22:02:41"/>
    <x v="1713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454.54545454545456"/>
    <n v="5.5"/>
    <x v="4"/>
    <s v="faith"/>
    <x v="1715"/>
    <d v="2015-03-01T05:13:0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13.333333333333334"/>
    <n v="50"/>
    <x v="4"/>
    <s v="faith"/>
    <x v="1716"/>
    <d v="2016-10-30T13:51:39"/>
    <x v="1715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2.3405017921146953"/>
    <n v="34.024390243902438"/>
    <x v="4"/>
    <s v="faith"/>
    <x v="1717"/>
    <d v="2016-03-31T23:33:58"/>
    <x v="1716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466.66666666666669"/>
    <n v="37.5"/>
    <x v="4"/>
    <s v="faith"/>
    <x v="1718"/>
    <d v="2016-03-31T14:39:09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14.28571428571429"/>
    <n v="11.666666666666666"/>
    <x v="4"/>
    <s v="faith"/>
    <x v="1719"/>
    <d v="2014-08-18T12:49:51"/>
    <x v="1718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17.777777777777779"/>
    <n v="28.125"/>
    <x v="4"/>
    <s v="faith"/>
    <x v="1720"/>
    <d v="2014-10-10T18:47:51"/>
    <x v="1719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e v="#DIV/0!"/>
    <e v="#DIV/0!"/>
    <x v="4"/>
    <s v="faith"/>
    <x v="1721"/>
    <d v="2015-11-11T11:04:23"/>
    <x v="172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2880"/>
    <n v="1"/>
    <x v="4"/>
    <s v="faith"/>
    <x v="1722"/>
    <d v="2016-02-25T23:03:49"/>
    <x v="1721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15.384615384615385"/>
    <n v="216.66666666666666"/>
    <x v="4"/>
    <s v="faith"/>
    <x v="1723"/>
    <d v="2015-05-05T19:48:35"/>
    <x v="1722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71.42857142857142"/>
    <n v="8.75"/>
    <x v="4"/>
    <s v="faith"/>
    <x v="1724"/>
    <d v="2014-09-30T22:22:42"/>
    <x v="172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9.8214285714285712"/>
    <n v="62.222222222222221"/>
    <x v="4"/>
    <s v="faith"/>
    <x v="1725"/>
    <d v="2014-07-25T23:14:09"/>
    <x v="1724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2.9599271402550089"/>
    <n v="137.25"/>
    <x v="4"/>
    <s v="faith"/>
    <x v="1726"/>
    <d v="2014-05-29T22:04:24"/>
    <x v="1725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000"/>
    <n v="1"/>
    <x v="4"/>
    <s v="faith"/>
    <x v="1727"/>
    <d v="2015-02-09T22:16:17"/>
    <x v="1726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1.4619883040935673"/>
    <n v="122.14285714285714"/>
    <x v="4"/>
    <s v="faith"/>
    <x v="1728"/>
    <d v="2015-09-21T15:01:14"/>
    <x v="1727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e v="#DIV/0!"/>
    <e v="#DIV/0!"/>
    <x v="4"/>
    <s v="faith"/>
    <x v="1729"/>
    <d v="2016-04-11T01:15:06"/>
    <x v="17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e v="#DIV/0!"/>
    <e v="#DIV/0!"/>
    <x v="4"/>
    <s v="faith"/>
    <x v="1730"/>
    <d v="2015-09-25T02:06:23"/>
    <x v="1729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e v="#DIV/0!"/>
    <e v="#DIV/0!"/>
    <x v="4"/>
    <s v="faith"/>
    <x v="1731"/>
    <d v="2015-05-28T21:45:52"/>
    <x v="173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e v="#DIV/0!"/>
    <e v="#DIV/0!"/>
    <x v="4"/>
    <s v="faith"/>
    <x v="1732"/>
    <d v="2015-11-17T16:24:41"/>
    <x v="1731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e v="#DIV/0!"/>
    <e v="#DIV/0!"/>
    <x v="4"/>
    <s v="faith"/>
    <x v="1733"/>
    <d v="2016-09-01T16:12:54"/>
    <x v="173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4500"/>
    <n v="1"/>
    <x v="4"/>
    <s v="faith"/>
    <x v="1734"/>
    <d v="2015-04-08T00:52:36"/>
    <x v="1733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9.0909090909090917"/>
    <n v="55"/>
    <x v="4"/>
    <s v="faith"/>
    <x v="1735"/>
    <d v="2016-07-08T19:32:25"/>
    <x v="1734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36.36363636363637"/>
    <n v="22"/>
    <x v="4"/>
    <s v="faith"/>
    <x v="1736"/>
    <d v="2015-10-09T20:40:33"/>
    <x v="1735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4.7058823529411766"/>
    <n v="56.666666666666664"/>
    <x v="4"/>
    <s v="faith"/>
    <x v="1737"/>
    <d v="2015-06-20T22:46:32"/>
    <x v="1736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250"/>
    <n v="20"/>
    <x v="4"/>
    <s v="faith"/>
    <x v="1738"/>
    <d v="2014-09-02T20:59:02"/>
    <x v="1737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000"/>
    <n v="1"/>
    <x v="4"/>
    <s v="faith"/>
    <x v="1739"/>
    <d v="2016-03-06T20:58:52"/>
    <x v="1738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e v="#DIV/0!"/>
    <e v="#DIV/0!"/>
    <x v="4"/>
    <s v="faith"/>
    <x v="1740"/>
    <d v="2015-06-16T19:37:02"/>
    <x v="1739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0.90225563909774431"/>
    <n v="25.576923076923077"/>
    <x v="8"/>
    <s v="photobooks"/>
    <x v="1741"/>
    <d v="2015-04-26T15:04:3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0.91954022988505746"/>
    <n v="63.970588235294116"/>
    <x v="8"/>
    <s v="photobooks"/>
    <x v="1742"/>
    <d v="2016-12-06T21:02:50"/>
    <x v="1741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0.99585062240663902"/>
    <n v="89.925373134328353"/>
    <x v="8"/>
    <s v="photobooks"/>
    <x v="1743"/>
    <d v="2016-08-04T22:12:55"/>
    <x v="174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0.84420567920184186"/>
    <n v="93.071428571428569"/>
    <x v="8"/>
    <s v="photobooks"/>
    <x v="1744"/>
    <d v="2015-01-22T14:31:17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0.87708307229670468"/>
    <n v="89.674157303370791"/>
    <x v="8"/>
    <s v="photobooks"/>
    <x v="1745"/>
    <d v="2016-11-16T06:13:58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0.67521944632005404"/>
    <n v="207.61682242990653"/>
    <x v="8"/>
    <s v="photobooks"/>
    <x v="1746"/>
    <d v="2016-10-25T04:14:27"/>
    <x v="1745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0.95278424730044464"/>
    <n v="59.408805031446541"/>
    <x v="8"/>
    <s v="photobooks"/>
    <x v="1747"/>
    <d v="2015-10-15T10:27:10"/>
    <x v="1746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0.76953858466463509"/>
    <n v="358.97237569060775"/>
    <x v="8"/>
    <s v="photobooks"/>
    <x v="1748"/>
    <d v="2015-08-03T22:49:03"/>
    <x v="1747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0.8097981547882841"/>
    <n v="94.736641221374043"/>
    <x v="8"/>
    <s v="photobooks"/>
    <x v="1749"/>
    <d v="2017-01-23T23:25:21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0.49598254141454223"/>
    <n v="80.647999999999996"/>
    <x v="8"/>
    <s v="photobooks"/>
    <x v="1750"/>
    <d v="2016-03-25T20:05:04"/>
    <x v="1749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0.97181729834791064"/>
    <n v="168.68852459016392"/>
    <x v="8"/>
    <s v="photobooks"/>
    <x v="1751"/>
    <d v="2015-02-17T18:45:23"/>
    <x v="175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0.38436899423446508"/>
    <n v="34.68888888888889"/>
    <x v="8"/>
    <s v="photobooks"/>
    <x v="1752"/>
    <d v="2016-09-14T06:04:4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0.92592592592592593"/>
    <n v="462.85714285714283"/>
    <x v="8"/>
    <s v="photobooks"/>
    <x v="1753"/>
    <d v="2016-02-20T17:59:28"/>
    <x v="175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0.90473656200106445"/>
    <n v="104.38888888888889"/>
    <x v="8"/>
    <s v="photobooks"/>
    <x v="1754"/>
    <d v="2015-03-04T21:02:33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0.83333333333333337"/>
    <n v="7.5"/>
    <x v="8"/>
    <s v="photobooks"/>
    <x v="1755"/>
    <d v="2015-09-05T18:56:01"/>
    <x v="1754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0.97248744607115067"/>
    <n v="47.13"/>
    <x v="8"/>
    <s v="photobooks"/>
    <x v="1756"/>
    <d v="2016-07-20T04:01:09"/>
    <x v="1755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0.86206896551724133"/>
    <n v="414.28571428571428"/>
    <x v="8"/>
    <s v="photobooks"/>
    <x v="1757"/>
    <d v="2016-12-29T19:51:23"/>
    <x v="175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0.87183958151700092"/>
    <n v="42.481481481481481"/>
    <x v="8"/>
    <s v="photobooks"/>
    <x v="1758"/>
    <d v="2016-05-15T22:56:32"/>
    <x v="1757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0.93808630393996251"/>
    <n v="108.77551020408163"/>
    <x v="8"/>
    <s v="photobooks"/>
    <x v="1759"/>
    <d v="2015-03-05T19:53:49"/>
    <x v="1758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0.60444874274661509"/>
    <n v="81.098039215686271"/>
    <x v="8"/>
    <s v="photobooks"/>
    <x v="1760"/>
    <d v="2016-02-05T16:08:33"/>
    <x v="1759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0.64516129032258063"/>
    <n v="51.666666666666664"/>
    <x v="8"/>
    <s v="photobooks"/>
    <x v="1761"/>
    <d v="2015-07-24T13:37:40"/>
    <x v="176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0.11299435028248588"/>
    <n v="35.4"/>
    <x v="8"/>
    <s v="photobooks"/>
    <x v="1762"/>
    <d v="2016-02-10T23:34:05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0.98127402077030013"/>
    <n v="103.63559322033899"/>
    <x v="8"/>
    <s v="photobooks"/>
    <x v="1763"/>
    <d v="2016-09-23T20:50:40"/>
    <x v="176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5.1020408163265305"/>
    <n v="55.282051282051285"/>
    <x v="8"/>
    <s v="photobooks"/>
    <x v="1764"/>
    <d v="2014-07-05T11:39:39"/>
    <x v="176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1.6815811705957373"/>
    <n v="72.16970873786407"/>
    <x v="8"/>
    <s v="photobooks"/>
    <x v="1765"/>
    <d v="2014-07-14T23:31:52"/>
    <x v="1764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e v="#DIV/0!"/>
    <e v="#DIV/0!"/>
    <x v="8"/>
    <s v="photobooks"/>
    <x v="1766"/>
    <d v="2014-08-04T20:38:08"/>
    <x v="1765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2.1872265966754156"/>
    <n v="58.615384615384613"/>
    <x v="8"/>
    <s v="photobooks"/>
    <x v="1767"/>
    <d v="2014-07-04T15:48:04"/>
    <x v="1766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26.737967914438503"/>
    <n v="12.466666666666667"/>
    <x v="8"/>
    <s v="photobooks"/>
    <x v="1768"/>
    <d v="2014-07-29T13:27:24"/>
    <x v="1767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7.002775208140612"/>
    <n v="49.136363636363633"/>
    <x v="8"/>
    <s v="photobooks"/>
    <x v="1769"/>
    <d v="2014-12-14T19:39:1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1.7694641051567239"/>
    <n v="150.5"/>
    <x v="8"/>
    <s v="photobooks"/>
    <x v="1770"/>
    <d v="2014-09-09T18:43:14"/>
    <x v="1769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4.6927374301675977"/>
    <n v="35.799999999999997"/>
    <x v="8"/>
    <s v="photobooks"/>
    <x v="1771"/>
    <d v="2014-09-23T23:30:40"/>
    <x v="177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6.4102564102564106"/>
    <n v="45.157894736842103"/>
    <x v="8"/>
    <s v="photobooks"/>
    <x v="1772"/>
    <d v="2014-05-07T17:13:56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15.982951518380395"/>
    <n v="98.78947368421052"/>
    <x v="8"/>
    <s v="photobooks"/>
    <x v="1773"/>
    <d v="2014-12-05T18:14:58"/>
    <x v="1772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2.1777003484320558"/>
    <n v="88.307692307692307"/>
    <x v="8"/>
    <s v="photobooks"/>
    <x v="1774"/>
    <d v="2014-10-18T05:14:52"/>
    <x v="177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1.536062009641743"/>
    <n v="170.62903225806451"/>
    <x v="8"/>
    <s v="photobooks"/>
    <x v="1775"/>
    <d v="2014-09-09T23:26:00"/>
    <x v="1774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14.925373134328359"/>
    <n v="83.75"/>
    <x v="8"/>
    <s v="photobooks"/>
    <x v="1776"/>
    <d v="2014-09-23T22:57:51"/>
    <x v="1775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7.3732718894009217"/>
    <n v="65.099999999999994"/>
    <x v="8"/>
    <s v="photobooks"/>
    <x v="1777"/>
    <d v="2015-01-21T08:34:13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50.251256281407038"/>
    <n v="66.333333333333329"/>
    <x v="8"/>
    <s v="photobooks"/>
    <x v="1778"/>
    <d v="2015-02-10T20:43:15"/>
    <x v="1777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2.7596588058203713"/>
    <n v="104.89473684210526"/>
    <x v="8"/>
    <s v="photobooks"/>
    <x v="1779"/>
    <d v="2016-08-03T16:36:20"/>
    <x v="1778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2.5161452654533254"/>
    <n v="78.440789473684205"/>
    <x v="8"/>
    <s v="photobooks"/>
    <x v="1780"/>
    <d v="2016-05-03T14:25:1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3.881439661256175"/>
    <n v="59.041666666666664"/>
    <x v="8"/>
    <s v="photobooks"/>
    <x v="1781"/>
    <d v="2016-08-15T14:49:05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6.4551825894503869"/>
    <n v="71.34210526315789"/>
    <x v="8"/>
    <s v="photobooks"/>
    <x v="1782"/>
    <d v="2016-01-19T13:48:09"/>
    <x v="1781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4.2207449614857024"/>
    <n v="51.227027027027027"/>
    <x v="8"/>
    <s v="photobooks"/>
    <x v="1783"/>
    <d v="2015-04-21T22:47:58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2.5150905432595572"/>
    <n v="60.242424242424242"/>
    <x v="8"/>
    <s v="photobooks"/>
    <x v="1784"/>
    <d v="2014-12-30T15:44:00"/>
    <x v="178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4.9453946012775605"/>
    <n v="44.935185185185183"/>
    <x v="8"/>
    <s v="photobooks"/>
    <x v="1785"/>
    <d v="2014-09-15T03:14:15"/>
    <x v="1784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2.0994475138121547"/>
    <n v="31.206896551724139"/>
    <x v="8"/>
    <s v="photobooks"/>
    <x v="1786"/>
    <d v="2014-11-15T13:12:57"/>
    <x v="1785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6.5231572080887146"/>
    <n v="63.875"/>
    <x v="8"/>
    <s v="photobooks"/>
    <x v="1787"/>
    <d v="2015-03-05T15:43:57"/>
    <x v="1786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72.368421052631575"/>
    <n v="19"/>
    <x v="8"/>
    <s v="photobooks"/>
    <x v="1788"/>
    <d v="2014-10-01T22:45:42"/>
    <x v="1787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200"/>
    <n v="10"/>
    <x v="8"/>
    <s v="photobooks"/>
    <x v="1789"/>
    <d v="2014-11-13T06:00:03"/>
    <x v="1788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20.171149144254279"/>
    <n v="109.06666666666666"/>
    <x v="8"/>
    <s v="photobooks"/>
    <x v="1790"/>
    <d v="2015-01-06T16:11:18"/>
    <x v="1789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28.037383177570092"/>
    <n v="26.75"/>
    <x v="8"/>
    <s v="photobooks"/>
    <x v="1791"/>
    <d v="2014-11-30T17:46:05"/>
    <x v="1790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1.6360185851711275"/>
    <n v="109.93525179856115"/>
    <x v="8"/>
    <s v="photobooks"/>
    <x v="1792"/>
    <d v="2015-07-04T00:44:42"/>
    <x v="1791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75"/>
    <n v="20"/>
    <x v="8"/>
    <s v="photobooks"/>
    <x v="1793"/>
    <d v="2014-10-28T21:24:00"/>
    <x v="1792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9.0270812437311942"/>
    <n v="55.388888888888886"/>
    <x v="8"/>
    <s v="photobooks"/>
    <x v="1794"/>
    <d v="2015-01-07T13:13:42"/>
    <x v="1793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2.5815969020837173"/>
    <n v="133.90123456790124"/>
    <x v="8"/>
    <s v="photobooks"/>
    <x v="1795"/>
    <d v="2016-09-15T06:55:41"/>
    <x v="1794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4.5346062052505971"/>
    <n v="48.720930232558139"/>
    <x v="8"/>
    <s v="photobooks"/>
    <x v="1796"/>
    <d v="2016-05-25T10:32:46"/>
    <x v="1795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1.4803849000740192"/>
    <n v="48.25"/>
    <x v="8"/>
    <s v="photobooks"/>
    <x v="1797"/>
    <d v="2016-11-15T13:39:49"/>
    <x v="1796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7.3327222731439043"/>
    <n v="58.972972972972975"/>
    <x v="8"/>
    <s v="photobooks"/>
    <x v="1798"/>
    <d v="2015-12-06T07:50:33"/>
    <x v="1797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57.281970499785196"/>
    <n v="11.638333333333334"/>
    <x v="8"/>
    <s v="photobooks"/>
    <x v="1799"/>
    <d v="2014-10-22T20:13:28"/>
    <x v="179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4.8900634249471455"/>
    <n v="83.716814159292042"/>
    <x v="8"/>
    <s v="photobooks"/>
    <x v="1800"/>
    <d v="2016-09-10T14:32:50"/>
    <x v="1799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7.2186836518046711"/>
    <n v="63.648648648648646"/>
    <x v="8"/>
    <s v="photobooks"/>
    <x v="1801"/>
    <d v="2015-11-13T15:51:08"/>
    <x v="18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2.0624631703005303"/>
    <n v="94.277777777777771"/>
    <x v="8"/>
    <s v="photobooks"/>
    <x v="1802"/>
    <d v="2015-06-04T11:20:30"/>
    <x v="1801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.2467532467532467"/>
    <n v="71.86666666666666"/>
    <x v="8"/>
    <s v="photobooks"/>
    <x v="1803"/>
    <d v="2015-01-14T01:43:02"/>
    <x v="18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2.8429933969185619"/>
    <n v="104.84615384615384"/>
    <x v="8"/>
    <s v="photobooks"/>
    <x v="1804"/>
    <d v="2015-10-05T16:16:44"/>
    <x v="1803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2.7469173483091196"/>
    <n v="67.139344262295083"/>
    <x v="8"/>
    <s v="photobooks"/>
    <x v="1805"/>
    <d v="2015-08-31T19:17:38"/>
    <x v="1804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3.840947546531304"/>
    <n v="73.875"/>
    <x v="8"/>
    <s v="photobooks"/>
    <x v="1806"/>
    <d v="2014-08-26T15:19:09"/>
    <x v="1805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9.0415913200723335"/>
    <n v="69.125"/>
    <x v="8"/>
    <s v="photobooks"/>
    <x v="1807"/>
    <d v="2014-08-29T01:38:33"/>
    <x v="1806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2.4150422632396067"/>
    <n v="120.77083333333333"/>
    <x v="8"/>
    <s v="photobooks"/>
    <x v="1808"/>
    <d v="2017-01-07T16:20:30"/>
    <x v="1807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9.2105263157894743"/>
    <n v="42.222222222222221"/>
    <x v="8"/>
    <s v="photobooks"/>
    <x v="1809"/>
    <d v="2015-01-25T21:47:19"/>
    <x v="1808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0"/>
    <n v="7.5"/>
    <x v="8"/>
    <s v="photobooks"/>
    <x v="1810"/>
    <d v="2014-08-09T21:50:26"/>
    <x v="1809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1350"/>
    <n v="1.5384615384615385"/>
    <x v="8"/>
    <s v="photobooks"/>
    <x v="1811"/>
    <d v="2014-08-25T10:24:30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7.5144508670520231"/>
    <n v="37.608695652173914"/>
    <x v="8"/>
    <s v="photobooks"/>
    <x v="1812"/>
    <d v="2016-06-03T07:38:56"/>
    <x v="1811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e v="#DIV/0!"/>
    <e v="#DIV/0!"/>
    <x v="8"/>
    <s v="photobooks"/>
    <x v="1813"/>
    <d v="2014-07-09T21:20:12"/>
    <x v="18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2.0332090816672315"/>
    <n v="42.157142857142858"/>
    <x v="8"/>
    <s v="photobooks"/>
    <x v="1814"/>
    <d v="2015-01-29T07:32:16"/>
    <x v="1813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e v="#DIV/0!"/>
    <e v="#DIV/0!"/>
    <x v="8"/>
    <s v="photobooks"/>
    <x v="1815"/>
    <d v="2015-06-17T21:45:37"/>
    <x v="1814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49.115913555992144"/>
    <n v="84.833333333333329"/>
    <x v="8"/>
    <s v="photobooks"/>
    <x v="1816"/>
    <d v="2016-06-27T21:01:43"/>
    <x v="1815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1.9110308949994692"/>
    <n v="94.19"/>
    <x v="8"/>
    <s v="photobooks"/>
    <x v="1817"/>
    <d v="2016-12-01T15:53:27"/>
    <x v="1816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e v="#DIV/0!"/>
    <e v="#DIV/0!"/>
    <x v="8"/>
    <s v="photobooks"/>
    <x v="1818"/>
    <d v="2015-03-04T05:37:30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48"/>
    <n v="6.25"/>
    <x v="8"/>
    <s v="photobooks"/>
    <x v="1819"/>
    <d v="2014-06-30T18:03:16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15.231400117164617"/>
    <n v="213.375"/>
    <x v="8"/>
    <s v="photobooks"/>
    <x v="1820"/>
    <d v="2015-03-02T02:01:30"/>
    <x v="1819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0.74134479946623177"/>
    <n v="59.162280701754383"/>
    <x v="4"/>
    <s v="rock"/>
    <x v="1821"/>
    <d v="2012-01-18T07:39:27"/>
    <x v="1820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3-12-26T19:07:42"/>
    <x v="182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0.86313193588162762"/>
    <n v="24.575757575757574"/>
    <x v="4"/>
    <s v="rock"/>
    <x v="1823"/>
    <d v="2012-09-24T16:26:16"/>
    <x v="1822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0.99933377748167884"/>
    <n v="75.05"/>
    <x v="4"/>
    <s v="rock"/>
    <x v="1824"/>
    <d v="2013-12-18T21:59:27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0.95192765349833408"/>
    <n v="42.02"/>
    <x v="4"/>
    <s v="rock"/>
    <x v="1825"/>
    <d v="2013-06-18T20:01:43"/>
    <x v="182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0.99009900990099009"/>
    <n v="53.157894736842103"/>
    <x v="4"/>
    <s v="rock"/>
    <x v="1826"/>
    <d v="2014-01-18T22:10:17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0.99341860176331798"/>
    <n v="83.885416666666671"/>
    <x v="4"/>
    <s v="rock"/>
    <x v="1827"/>
    <d v="2011-01-12T07:49:21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0.99840255591054317"/>
    <n v="417.33333333333331"/>
    <x v="4"/>
    <s v="rock"/>
    <x v="1828"/>
    <d v="2014-04-07T21:35:30"/>
    <x v="1827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0.59994000599940001"/>
    <n v="75.765151515151516"/>
    <x v="4"/>
    <s v="rock"/>
    <x v="1829"/>
    <d v="2010-12-04T02:06:11"/>
    <x v="1828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0.98489822718319109"/>
    <n v="67.389380530973455"/>
    <x v="4"/>
    <s v="rock"/>
    <x v="1830"/>
    <d v="2014-01-25T16:25:07"/>
    <x v="1829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0.970873786407767"/>
    <n v="73.571428571428569"/>
    <x v="4"/>
    <s v="rock"/>
    <x v="1831"/>
    <d v="2012-04-27T23:54:23"/>
    <x v="1830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0.7"/>
    <n v="25"/>
    <x v="4"/>
    <s v="rock"/>
    <x v="1832"/>
    <d v="2011-02-02T12:57:07"/>
    <x v="183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0.38095238095238093"/>
    <n v="42"/>
    <x v="4"/>
    <s v="rock"/>
    <x v="1833"/>
    <d v="2013-01-29T01:03:23"/>
    <x v="1832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0.84709868699703517"/>
    <n v="131.16666666666666"/>
    <x v="4"/>
    <s v="rock"/>
    <x v="1834"/>
    <d v="2014-12-15T23:08:15"/>
    <x v="183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0.96153846153846156"/>
    <n v="47.272727272727273"/>
    <x v="4"/>
    <s v="rock"/>
    <x v="1835"/>
    <d v="2016-03-01T16:51:11"/>
    <x v="1834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0.49915144254766897"/>
    <n v="182.12727272727273"/>
    <x v="4"/>
    <s v="rock"/>
    <x v="1836"/>
    <d v="2013-01-31T19:25:29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0.32590983161325365"/>
    <n v="61.366666666666667"/>
    <x v="4"/>
    <s v="rock"/>
    <x v="1837"/>
    <d v="2012-01-18T01:08:55"/>
    <x v="1836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0.99851221679697255"/>
    <n v="35.767499999999998"/>
    <x v="4"/>
    <s v="rock"/>
    <x v="1838"/>
    <d v="2011-09-02T18:52:37"/>
    <x v="183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0.48709206039941549"/>
    <n v="45.62222222222222"/>
    <x v="4"/>
    <s v="rock"/>
    <x v="1839"/>
    <d v="2016-09-01T17:19:42"/>
    <x v="1838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0.91836734693877553"/>
    <n v="75.384615384615387"/>
    <x v="4"/>
    <s v="rock"/>
    <x v="1840"/>
    <d v="2013-04-18T02:18:30"/>
    <x v="1839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0.98280098280098283"/>
    <n v="50.875"/>
    <x v="4"/>
    <s v="rock"/>
    <x v="1841"/>
    <d v="2014-04-16T20:17:25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0.79840319361277445"/>
    <n v="119.28571428571429"/>
    <x v="4"/>
    <s v="rock"/>
    <x v="1842"/>
    <d v="2015-01-27T15:09:41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0.80641194263830562"/>
    <n v="92.541865671641801"/>
    <x v="4"/>
    <s v="rock"/>
    <x v="1843"/>
    <d v="2011-01-21T23:52:34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0.98619329388560162"/>
    <n v="76.05"/>
    <x v="4"/>
    <s v="rock"/>
    <x v="1844"/>
    <d v="2011-05-03T23:21:5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02T07:59:58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0.72502295906037029"/>
    <n v="98.990430622009569"/>
    <x v="4"/>
    <s v="rock"/>
    <x v="1846"/>
    <d v="2012-11-15T15:36:17"/>
    <x v="184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0.82726671078755787"/>
    <n v="79.526315789473685"/>
    <x v="4"/>
    <s v="rock"/>
    <x v="1847"/>
    <d v="2015-03-31T05:40:32"/>
    <x v="1846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0.93138776777398324"/>
    <n v="134.20833333333334"/>
    <x v="4"/>
    <s v="rock"/>
    <x v="1848"/>
    <d v="2011-05-28T18:54:48"/>
    <x v="1847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0.99667774086378735"/>
    <n v="37.625"/>
    <x v="4"/>
    <s v="rock"/>
    <x v="1849"/>
    <d v="2012-09-17T20:17:39"/>
    <x v="1848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0.98500601948123012"/>
    <n v="51.044692737430168"/>
    <x v="4"/>
    <s v="rock"/>
    <x v="1850"/>
    <d v="2014-06-10T23:01:4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0.99923136049192929"/>
    <n v="50.03846153846154"/>
    <x v="4"/>
    <s v="rock"/>
    <x v="1851"/>
    <d v="2014-07-07T21:45:38"/>
    <x v="185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0.85494442861214026"/>
    <n v="133.93129770992365"/>
    <x v="4"/>
    <s v="rock"/>
    <x v="1852"/>
    <d v="2015-03-18T18:30:52"/>
    <x v="185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0.98159509202453987"/>
    <n v="58.214285714285715"/>
    <x v="4"/>
    <s v="rock"/>
    <x v="1853"/>
    <d v="2012-09-25T01:26:57"/>
    <x v="185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0.97920495086023163"/>
    <n v="88.037643678160919"/>
    <x v="4"/>
    <s v="rock"/>
    <x v="1854"/>
    <d v="2013-04-24T00:30:37"/>
    <x v="1853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0.64910208780904677"/>
    <n v="70.576753926701571"/>
    <x v="4"/>
    <s v="rock"/>
    <x v="1855"/>
    <d v="2013-11-22T12:55:40"/>
    <x v="185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0.98765432098765427"/>
    <n v="53.289473684210527"/>
    <x v="4"/>
    <s v="rock"/>
    <x v="1856"/>
    <d v="2014-06-27T20:31:12"/>
    <x v="1855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8-13T18:26:53"/>
    <x v="1856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0.91955706730888598"/>
    <n v="40.547315436241611"/>
    <x v="4"/>
    <s v="rock"/>
    <x v="1858"/>
    <d v="2011-10-17T04:48:41"/>
    <x v="1857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0.75853350189633373"/>
    <n v="70.625"/>
    <x v="4"/>
    <s v="rock"/>
    <x v="1859"/>
    <d v="2011-08-23T18:28:49"/>
    <x v="1858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0.7492507492507493"/>
    <n v="52.684210526315788"/>
    <x v="4"/>
    <s v="rock"/>
    <x v="1860"/>
    <d v="2014-01-16T17:01:24"/>
    <x v="1859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e v="#DIV/0!"/>
    <e v="#DIV/0!"/>
    <x v="6"/>
    <s v="mobile games"/>
    <x v="1861"/>
    <d v="2014-12-27T07:12:2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12.371134020618557"/>
    <n v="90.9375"/>
    <x v="6"/>
    <s v="mobile games"/>
    <x v="1862"/>
    <d v="2017-01-20T11:49:34"/>
    <x v="186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250"/>
    <n v="5"/>
    <x v="6"/>
    <s v="mobile games"/>
    <x v="1863"/>
    <d v="2014-05-13T19:08:05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2.3314203730272598"/>
    <n v="58.083333333333336"/>
    <x v="6"/>
    <s v="mobile games"/>
    <x v="1864"/>
    <d v="2014-04-04T17:11:40"/>
    <x v="186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27500"/>
    <n v="2"/>
    <x v="6"/>
    <s v="mobile games"/>
    <x v="1865"/>
    <d v="2016-10-02T08:49:07"/>
    <x v="1864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200"/>
    <n v="62.5"/>
    <x v="6"/>
    <s v="mobile games"/>
    <x v="1866"/>
    <d v="2017-01-07T05:54:57"/>
    <x v="1865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2000"/>
    <n v="10"/>
    <x v="6"/>
    <s v="mobile games"/>
    <x v="1867"/>
    <d v="2016-10-06T22:11:52"/>
    <x v="186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20.542317173377157"/>
    <n v="71.588235294117652"/>
    <x v="6"/>
    <s v="mobile games"/>
    <x v="1868"/>
    <d v="2015-11-20T18:42:05"/>
    <x v="1867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e v="#DIV/0!"/>
    <e v="#DIV/0!"/>
    <x v="6"/>
    <s v="mobile games"/>
    <x v="1869"/>
    <d v="2016-12-05T00:04:09"/>
    <x v="186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9.6952908587257625"/>
    <n v="32.81818181818182"/>
    <x v="6"/>
    <s v="mobile games"/>
    <x v="1870"/>
    <d v="2016-01-02T08:32:15"/>
    <x v="1869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1.3930561508786969"/>
    <n v="49.11578947368421"/>
    <x v="6"/>
    <s v="mobile games"/>
    <x v="1871"/>
    <d v="2014-10-11T18:48:21"/>
    <x v="1870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94.339622641509436"/>
    <n v="16.307692307692307"/>
    <x v="6"/>
    <s v="mobile games"/>
    <x v="1872"/>
    <d v="2015-05-31T03:06:42"/>
    <x v="1871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222.22222222222223"/>
    <n v="18"/>
    <x v="6"/>
    <s v="mobile games"/>
    <x v="1873"/>
    <d v="2015-06-09T14:46:50"/>
    <x v="1872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6153.8461538461543"/>
    <n v="13"/>
    <x v="6"/>
    <s v="mobile games"/>
    <x v="1874"/>
    <d v="2016-06-08T23:15:33"/>
    <x v="187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96.07843137254903"/>
    <n v="17"/>
    <x v="6"/>
    <s v="mobile games"/>
    <x v="1875"/>
    <d v="2016-06-07T21:35:08"/>
    <x v="1874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e v="#DIV/0!"/>
    <e v="#DIV/0!"/>
    <x v="6"/>
    <s v="mobile games"/>
    <x v="1876"/>
    <d v="2014-05-17T06:50:05"/>
    <x v="187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e v="#DIV/0!"/>
    <e v="#DIV/0!"/>
    <x v="6"/>
    <s v="mobile games"/>
    <x v="1877"/>
    <d v="2015-01-31T00:42:05"/>
    <x v="1876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e v="#DIV/0!"/>
    <e v="#DIV/0!"/>
    <x v="6"/>
    <s v="mobile games"/>
    <x v="1878"/>
    <d v="2014-05-14T00:12:35"/>
    <x v="1877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833.33333333333337"/>
    <n v="3"/>
    <x v="6"/>
    <s v="mobile games"/>
    <x v="1879"/>
    <d v="2016-02-13T15:35:29"/>
    <x v="1878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4.9800796812749004"/>
    <n v="41.833333333333336"/>
    <x v="6"/>
    <s v="mobile games"/>
    <x v="1880"/>
    <d v="2016-03-01T13:36:20"/>
    <x v="1879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0.57909076958267824"/>
    <n v="49.338428571428572"/>
    <x v="4"/>
    <s v="indie rock"/>
    <x v="1881"/>
    <d v="2015-02-08T03:39:49"/>
    <x v="188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0.99112426035502954"/>
    <n v="41.728395061728392"/>
    <x v="4"/>
    <s v="indie rock"/>
    <x v="1882"/>
    <d v="2012-06-07T22:46:52"/>
    <x v="1881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0.95415472779369626"/>
    <n v="32.71875"/>
    <x v="4"/>
    <s v="indie rock"/>
    <x v="1883"/>
    <d v="2012-03-09T22:45:08"/>
    <x v="188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0.74019245003700962"/>
    <n v="51.96153846153846"/>
    <x v="4"/>
    <s v="indie rock"/>
    <x v="1884"/>
    <d v="2012-10-23T04:45:35"/>
    <x v="1883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0.85963923337091319"/>
    <n v="50.685714285714283"/>
    <x v="4"/>
    <s v="indie rock"/>
    <x v="1885"/>
    <d v="2012-07-09T02:15:10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0.97959183673469385"/>
    <n v="42.241379310344826"/>
    <x v="4"/>
    <s v="indie rock"/>
    <x v="1886"/>
    <d v="2014-10-13T21:45:38"/>
    <x v="1885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0.8995502248875562"/>
    <n v="416.875"/>
    <x v="4"/>
    <s v="indie rock"/>
    <x v="1887"/>
    <d v="2015-11-15T19:12:12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0.60211946050096343"/>
    <n v="46.651685393258425"/>
    <x v="4"/>
    <s v="indie rock"/>
    <x v="1888"/>
    <d v="2010-05-01T05:45:32"/>
    <x v="188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0.93808630393996251"/>
    <n v="48.454545454545453"/>
    <x v="4"/>
    <s v="indie rock"/>
    <x v="1889"/>
    <d v="2013-01-25T19:02:26"/>
    <x v="1888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0.6916374689987913"/>
    <n v="70.5289837398374"/>
    <x v="4"/>
    <s v="indie rock"/>
    <x v="1890"/>
    <d v="2012-11-15T18:52:08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0.94741828517290383"/>
    <n v="87.958333333333329"/>
    <x v="4"/>
    <s v="indie rock"/>
    <x v="1891"/>
    <d v="2010-06-06T19:09:14"/>
    <x v="189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0.7320644216691069"/>
    <n v="26.26923076923077"/>
    <x v="4"/>
    <s v="indie rock"/>
    <x v="1892"/>
    <d v="2011-05-08T15:18:01"/>
    <x v="189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0.96153846153846156"/>
    <n v="57.777777777777779"/>
    <x v="4"/>
    <s v="indie rock"/>
    <x v="1893"/>
    <d v="2011-03-30T22:36:25"/>
    <x v="1892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0.8733624454148472"/>
    <n v="57.25"/>
    <x v="4"/>
    <s v="indie rock"/>
    <x v="1894"/>
    <d v="2012-01-12T21:43:03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0.98309492847854352"/>
    <n v="196.34042553191489"/>
    <x v="4"/>
    <s v="indie rock"/>
    <x v="1895"/>
    <d v="2015-09-20T17:55:22"/>
    <x v="1894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0.80679785330948117"/>
    <n v="43"/>
    <x v="4"/>
    <s v="indie rock"/>
    <x v="1896"/>
    <d v="2012-03-13T17:02:45"/>
    <x v="189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0.97602213341530897"/>
    <n v="35.551912568306008"/>
    <x v="4"/>
    <s v="indie rock"/>
    <x v="1897"/>
    <d v="2014-02-10T14:00:06"/>
    <x v="1896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0.69204152249134943"/>
    <n v="68.80952380952381"/>
    <x v="4"/>
    <s v="indie rock"/>
    <x v="1898"/>
    <d v="2015-12-28T04:37:53"/>
    <x v="1897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0.75"/>
    <n v="28.571428571428573"/>
    <x v="4"/>
    <s v="indie rock"/>
    <x v="1899"/>
    <d v="2015-02-23T22:36:06"/>
    <x v="1898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0.91437433022080306"/>
    <n v="50.631666666666668"/>
    <x v="4"/>
    <s v="indie rock"/>
    <x v="1900"/>
    <d v="2012-09-08T20:55:31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7.078651685393261"/>
    <n v="106.8"/>
    <x v="2"/>
    <s v="gadgets"/>
    <x v="1901"/>
    <d v="2015-04-22T13:02:09"/>
    <x v="19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83.333333333333329"/>
    <n v="4"/>
    <x v="2"/>
    <s v="gadgets"/>
    <x v="1902"/>
    <d v="2015-02-02T18:57:27"/>
    <x v="1901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2.1459227467811157"/>
    <n v="34.097560975609753"/>
    <x v="2"/>
    <s v="gadgets"/>
    <x v="1903"/>
    <d v="2016-11-28T18:29:51"/>
    <x v="190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000"/>
    <n v="25"/>
    <x v="2"/>
    <s v="gadgets"/>
    <x v="1904"/>
    <d v="2015-11-18T16:27:01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595.23809523809518"/>
    <n v="10.5"/>
    <x v="2"/>
    <s v="gadgets"/>
    <x v="1905"/>
    <d v="2014-08-08T22:13:14"/>
    <x v="190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2.3386342376052385"/>
    <n v="215.95959595959596"/>
    <x v="2"/>
    <s v="gadgets"/>
    <x v="1906"/>
    <d v="2016-05-24T16:06:23"/>
    <x v="1905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352.94117647058823"/>
    <n v="21.25"/>
    <x v="2"/>
    <s v="gadgets"/>
    <x v="1907"/>
    <d v="2014-05-08T14:05:25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57.736720554272516"/>
    <n v="108.25"/>
    <x v="2"/>
    <s v="gadgets"/>
    <x v="1908"/>
    <d v="2016-11-29T22:01:40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7.0864547479246811"/>
    <n v="129.97368421052633"/>
    <x v="2"/>
    <s v="gadgets"/>
    <x v="1909"/>
    <d v="2014-09-23T10:17:5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2.5383742459535328"/>
    <n v="117.49473684210527"/>
    <x v="2"/>
    <s v="gadgets"/>
    <x v="1910"/>
    <d v="2015-09-17T23:06:57"/>
    <x v="1909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4250"/>
    <n v="10"/>
    <x v="2"/>
    <s v="gadgets"/>
    <x v="1911"/>
    <d v="2014-07-10T00:48:54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1.6863406408094435"/>
    <n v="70.595238095238102"/>
    <x v="2"/>
    <s v="gadgets"/>
    <x v="1912"/>
    <d v="2015-05-05T05:26:00"/>
    <x v="1911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75.353218210361064"/>
    <n v="24.5"/>
    <x v="2"/>
    <s v="gadgets"/>
    <x v="1913"/>
    <d v="2014-09-08T12:16:18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11.1"/>
    <n v="30"/>
    <x v="2"/>
    <s v="gadgets"/>
    <x v="1914"/>
    <d v="2014-10-17T04:11:13"/>
    <x v="191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62.5"/>
    <n v="2"/>
    <x v="2"/>
    <s v="gadgets"/>
    <x v="1915"/>
    <d v="2014-08-13T01:10:22"/>
    <x v="1914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96.07843137254903"/>
    <n v="17"/>
    <x v="2"/>
    <s v="gadgets"/>
    <x v="1916"/>
    <d v="2016-10-13T17:12:55"/>
    <x v="191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1.9022070479209852"/>
    <n v="2928.9285714285716"/>
    <x v="2"/>
    <s v="gadgets"/>
    <x v="1917"/>
    <d v="2017-01-11T06:28:53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96.15384615384616"/>
    <n v="28.888888888888889"/>
    <x v="2"/>
    <s v="gadgets"/>
    <x v="1918"/>
    <d v="2014-07-08T18:57:31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2.109704641350211"/>
    <n v="29.625"/>
    <x v="2"/>
    <s v="gadgets"/>
    <x v="1919"/>
    <d v="2015-04-19T21:00:49"/>
    <x v="1918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2.3239600278875203"/>
    <n v="40.980952380952381"/>
    <x v="2"/>
    <s v="gadgets"/>
    <x v="1920"/>
    <d v="2015-09-23T21:01:01"/>
    <x v="1919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0.73099415204678364"/>
    <n v="54"/>
    <x v="4"/>
    <s v="indie rock"/>
    <x v="1921"/>
    <d v="2012-06-14T05:19:03"/>
    <x v="1920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0.86542622241453915"/>
    <n v="36.109375"/>
    <x v="4"/>
    <s v="indie rock"/>
    <x v="1922"/>
    <d v="2013-11-12T06:08:27"/>
    <x v="1921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0.41528239202657807"/>
    <n v="23.153846153846153"/>
    <x v="4"/>
    <s v="indie rock"/>
    <x v="1923"/>
    <d v="2011-08-17T20:22:12"/>
    <x v="192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0.87412587412587417"/>
    <n v="104"/>
    <x v="4"/>
    <s v="indie rock"/>
    <x v="1924"/>
    <d v="2013-12-18T18:15:55"/>
    <x v="1923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0.90634441087613293"/>
    <n v="31.826923076923077"/>
    <x v="4"/>
    <s v="indie rock"/>
    <x v="1925"/>
    <d v="2013-09-18T21:38:08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0.51182486035711727"/>
    <n v="27.3896261682243"/>
    <x v="4"/>
    <s v="indie rock"/>
    <x v="1926"/>
    <d v="2010-10-05T22:54:16"/>
    <x v="1925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0.967741935483871"/>
    <n v="56.363636363636367"/>
    <x v="4"/>
    <s v="indie rock"/>
    <x v="1927"/>
    <d v="2012-02-21T20:40:39"/>
    <x v="1926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0.96958174904942962"/>
    <n v="77.352941176470594"/>
    <x v="4"/>
    <s v="indie rock"/>
    <x v="1928"/>
    <d v="2013-04-07T15:33:14"/>
    <x v="1927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0.99688473520249221"/>
    <n v="42.8"/>
    <x v="4"/>
    <s v="indie rock"/>
    <x v="1929"/>
    <d v="2011-05-24T00:31:06"/>
    <x v="1928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0.78740157480314965"/>
    <n v="48.846153846153847"/>
    <x v="4"/>
    <s v="indie rock"/>
    <x v="1930"/>
    <d v="2013-05-08T13:24:42"/>
    <x v="1929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0.8291805208912032"/>
    <n v="48.240400000000001"/>
    <x v="4"/>
    <s v="indie rock"/>
    <x v="1931"/>
    <d v="2012-05-08T21:25:09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0.93466263129784588"/>
    <n v="70.212500000000006"/>
    <x v="4"/>
    <s v="indie rock"/>
    <x v="1932"/>
    <d v="2012-01-03T19:26:13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0.57993427411560028"/>
    <n v="94.054545454545448"/>
    <x v="4"/>
    <s v="indie rock"/>
    <x v="1933"/>
    <d v="2014-08-28T03:08:27"/>
    <x v="1932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0.80893059375505583"/>
    <n v="80.272727272727266"/>
    <x v="4"/>
    <s v="indie rock"/>
    <x v="1934"/>
    <d v="2011-11-18T20:48:41"/>
    <x v="1933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0.92250922509225097"/>
    <n v="54.2"/>
    <x v="4"/>
    <s v="indie rock"/>
    <x v="1935"/>
    <d v="2014-05-14T22:22:51"/>
    <x v="193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0.85822078244560884"/>
    <n v="60.26903448275862"/>
    <x v="4"/>
    <s v="indie rock"/>
    <x v="1936"/>
    <d v="2011-11-05T21:21:10"/>
    <x v="1935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0.53405965446340353"/>
    <n v="38.740344827586206"/>
    <x v="4"/>
    <s v="indie rock"/>
    <x v="1937"/>
    <d v="2012-05-30T02:51:21"/>
    <x v="1936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0.86256469235192634"/>
    <n v="152.54385964912279"/>
    <x v="4"/>
    <s v="indie rock"/>
    <x v="1938"/>
    <d v="2013-06-01T06:13:51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0.90334236675700086"/>
    <n v="115.3125"/>
    <x v="4"/>
    <s v="indie rock"/>
    <x v="1939"/>
    <d v="2013-02-08T23:38:28"/>
    <x v="193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0.58505850585058505"/>
    <n v="35.838709677419352"/>
    <x v="4"/>
    <s v="indie rock"/>
    <x v="1940"/>
    <d v="2011-05-07T12:10:33"/>
    <x v="1939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0.79290599062360123"/>
    <n v="64.570118779438872"/>
    <x v="2"/>
    <s v="hardware"/>
    <x v="1941"/>
    <d v="2014-04-15T06:58:5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0.72233284615995819"/>
    <n v="87.436000000000007"/>
    <x v="2"/>
    <s v="hardware"/>
    <x v="1942"/>
    <d v="2011-04-05T19:52:20"/>
    <x v="1941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5.8642427796510778E-2"/>
    <n v="68.815577078288939"/>
    <x v="2"/>
    <s v="hardware"/>
    <x v="1943"/>
    <d v="2016-06-27T06:28:36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0.12689461592489362"/>
    <n v="176.200223588597"/>
    <x v="2"/>
    <s v="hardware"/>
    <x v="1944"/>
    <d v="2014-04-01T14:01:30"/>
    <x v="194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0.28734145934980376"/>
    <n v="511.79117647058825"/>
    <x v="2"/>
    <s v="hardware"/>
    <x v="1945"/>
    <d v="2015-06-02T06:02:38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0.66779449737334162"/>
    <n v="160.44285714285715"/>
    <x v="2"/>
    <s v="hardware"/>
    <x v="1946"/>
    <d v="2014-02-19T03:36:01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0.99370241097047451"/>
    <n v="35.003043478260871"/>
    <x v="2"/>
    <s v="hardware"/>
    <x v="1947"/>
    <d v="2009-10-16T22:02:00"/>
    <x v="1946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0.12496703994321498"/>
    <n v="188.50671378091872"/>
    <x v="2"/>
    <s v="hardware"/>
    <x v="1948"/>
    <d v="2016-04-13T14:30:09"/>
    <x v="1947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0.9433730870752226"/>
    <n v="56.204984093319197"/>
    <x v="2"/>
    <s v="hardware"/>
    <x v="1949"/>
    <d v="2014-06-10T10:09:11"/>
    <x v="1948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0.49870668732420587"/>
    <n v="51.3054157782516"/>
    <x v="2"/>
    <s v="hardware"/>
    <x v="1950"/>
    <d v="2011-03-22T04:21:13"/>
    <x v="1949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0.47071228182485736"/>
    <n v="127.36450839328538"/>
    <x v="2"/>
    <s v="hardware"/>
    <x v="1951"/>
    <d v="2016-10-08T10:05:37"/>
    <x v="1950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0.50384846656598337"/>
    <n v="101.85532258064516"/>
    <x v="2"/>
    <s v="hardware"/>
    <x v="1952"/>
    <d v="2013-09-09T14:33:35"/>
    <x v="1951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0.44258232031157796"/>
    <n v="230.55782312925169"/>
    <x v="2"/>
    <s v="hardware"/>
    <x v="1953"/>
    <d v="2012-02-02T04:47:45"/>
    <x v="1952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0.14307215987455432"/>
    <n v="842.10602409638557"/>
    <x v="2"/>
    <s v="hardware"/>
    <x v="1954"/>
    <d v="2016-01-25T13:56:16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0.25088104045385101"/>
    <n v="577.27593103448271"/>
    <x v="2"/>
    <s v="hardware"/>
    <x v="1955"/>
    <d v="2012-04-21T06:31:21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0.34009749461512301"/>
    <n v="483.34246575342468"/>
    <x v="2"/>
    <s v="hardware"/>
    <x v="1956"/>
    <d v="2015-03-04T22:10:05"/>
    <x v="195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0.59699817378258635"/>
    <n v="76.138500000000008"/>
    <x v="2"/>
    <s v="hardware"/>
    <x v="1957"/>
    <d v="2012-09-27T02:21:53"/>
    <x v="1956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6.9658658640927726E-2"/>
    <n v="74.107684365781708"/>
    <x v="2"/>
    <s v="hardware"/>
    <x v="1958"/>
    <d v="2013-02-21T23:42:41"/>
    <x v="1957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0.63802202962463883"/>
    <n v="36.965660377358489"/>
    <x v="2"/>
    <s v="hardware"/>
    <x v="1959"/>
    <d v="2014-08-20T20:17:40"/>
    <x v="1958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0.84815586681529587"/>
    <n v="2500.969696969697"/>
    <x v="2"/>
    <s v="hardware"/>
    <x v="1960"/>
    <d v="2014-11-21T08:42:21"/>
    <x v="1959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9.0466528650930564E-2"/>
    <n v="67.690214329454989"/>
    <x v="2"/>
    <s v="hardware"/>
    <x v="1961"/>
    <d v="2012-08-27T04:40:17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0.5183361409874303"/>
    <n v="63.04738562091503"/>
    <x v="2"/>
    <s v="hardware"/>
    <x v="1962"/>
    <d v="2014-04-13T18:43:56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0.78812012609922022"/>
    <n v="117.6"/>
    <x v="2"/>
    <s v="hardware"/>
    <x v="1963"/>
    <d v="2014-08-12T10:18:54"/>
    <x v="1962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0.38524141853145971"/>
    <n v="180.75185011709601"/>
    <x v="2"/>
    <s v="hardware"/>
    <x v="1964"/>
    <d v="2016-03-23T06:32:52"/>
    <x v="1963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0.38127192313558028"/>
    <n v="127.32038834951456"/>
    <x v="2"/>
    <s v="hardware"/>
    <x v="1965"/>
    <d v="2011-12-21T02:08:30"/>
    <x v="1964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0.48369210308310667"/>
    <n v="136.6444745538665"/>
    <x v="2"/>
    <s v="hardware"/>
    <x v="1966"/>
    <d v="2014-07-15T12:58:18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0.27017534379812497"/>
    <n v="182.78024691358024"/>
    <x v="2"/>
    <s v="hardware"/>
    <x v="1967"/>
    <d v="2014-04-01T15:55:29"/>
    <x v="1966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0.35091905701031001"/>
    <n v="279.37843137254902"/>
    <x v="2"/>
    <s v="hardware"/>
    <x v="1968"/>
    <d v="2016-11-02T14:05:15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0.17268771154244664"/>
    <n v="61.375728669846318"/>
    <x v="2"/>
    <s v="hardware"/>
    <x v="1969"/>
    <d v="2016-07-06T19:01:08"/>
    <x v="196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8.8354833009365613E-2"/>
    <n v="80.727532097004286"/>
    <x v="2"/>
    <s v="hardware"/>
    <x v="1970"/>
    <d v="2013-02-19T04:38:21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0.380188068962732"/>
    <n v="272.35590732591254"/>
    <x v="2"/>
    <s v="hardware"/>
    <x v="1971"/>
    <d v="2013-10-14T12:01:0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0.14826236508124777"/>
    <n v="70.848739495798313"/>
    <x v="2"/>
    <s v="hardware"/>
    <x v="1972"/>
    <d v="2012-10-19T00:17:24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0.38936138067230952"/>
    <n v="247.94003412969283"/>
    <x v="2"/>
    <s v="hardware"/>
    <x v="1973"/>
    <d v="2016-06-28T17:21:04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0.26631442145855083"/>
    <n v="186.81393034825871"/>
    <x v="2"/>
    <s v="hardware"/>
    <x v="1974"/>
    <d v="2013-06-20T08:01:09"/>
    <x v="1973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0.47913745675035807"/>
    <n v="131.98948616600788"/>
    <x v="2"/>
    <s v="hardware"/>
    <x v="1975"/>
    <d v="2013-02-08T18:07:31"/>
    <x v="197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0.28851702250432776"/>
    <n v="29.310782241014799"/>
    <x v="2"/>
    <s v="hardware"/>
    <x v="1976"/>
    <d v="2013-06-13T21:35:25"/>
    <x v="197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0.24855218353093231"/>
    <n v="245.02436053593178"/>
    <x v="2"/>
    <s v="hardware"/>
    <x v="1977"/>
    <d v="2015-11-03T05:12:20"/>
    <x v="1976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9.7385668105708714E-2"/>
    <n v="1323.2540463917526"/>
    <x v="2"/>
    <s v="hardware"/>
    <x v="1978"/>
    <d v="2012-05-10T05:24:52"/>
    <x v="1977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0.87031327056721053"/>
    <n v="282.65966789667897"/>
    <x v="2"/>
    <s v="hardware"/>
    <x v="1979"/>
    <d v="2015-10-13T11:02:26"/>
    <x v="1978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0.28182984906151504"/>
    <n v="91.214401028277635"/>
    <x v="2"/>
    <s v="hardware"/>
    <x v="1980"/>
    <d v="2016-02-23T13:01:02"/>
    <x v="1979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19.685039370078741"/>
    <n v="31.75"/>
    <x v="8"/>
    <s v="people"/>
    <x v="1981"/>
    <d v="2014-06-09T17:24:25"/>
    <x v="1980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e v="#DIV/0!"/>
    <e v="#DIV/0!"/>
    <x v="8"/>
    <s v="people"/>
    <x v="1982"/>
    <d v="2016-11-04T14:04:47"/>
    <x v="198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23.255813953488371"/>
    <n v="88.6875"/>
    <x v="8"/>
    <s v="people"/>
    <x v="1983"/>
    <d v="2016-08-11T00:16:58"/>
    <x v="198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4.7288776796973515"/>
    <n v="453.14285714285717"/>
    <x v="8"/>
    <s v="people"/>
    <x v="1984"/>
    <d v="2014-10-01T18:58:01"/>
    <x v="198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1.372549019607842"/>
    <n v="12.75"/>
    <x v="8"/>
    <s v="people"/>
    <x v="1985"/>
    <d v="2016-07-04T16:46:11"/>
    <x v="1984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2000"/>
    <n v="1"/>
    <x v="8"/>
    <s v="people"/>
    <x v="1986"/>
    <d v="2016-02-13T10:24:43"/>
    <x v="1985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2.3544520547945207"/>
    <n v="83.428571428571431"/>
    <x v="8"/>
    <s v="people"/>
    <x v="1987"/>
    <d v="2015-01-30T15:21:16"/>
    <x v="198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240"/>
    <n v="25"/>
    <x v="8"/>
    <s v="people"/>
    <x v="1988"/>
    <d v="2015-07-21T18:19:02"/>
    <x v="1987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00"/>
    <n v="50"/>
    <x v="8"/>
    <s v="people"/>
    <x v="1989"/>
    <d v="2016-11-11T16:20:08"/>
    <x v="198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5.8939096267190569"/>
    <n v="101.8"/>
    <x v="8"/>
    <s v="people"/>
    <x v="1990"/>
    <d v="2016-01-29T04:42:12"/>
    <x v="1989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14.285714285714286"/>
    <n v="46.666666666666664"/>
    <x v="8"/>
    <s v="people"/>
    <x v="1991"/>
    <d v="2015-06-12T21:26:26"/>
    <x v="199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750"/>
    <n v="1"/>
    <x v="8"/>
    <s v="people"/>
    <x v="1992"/>
    <d v="2015-01-19T03:26:31"/>
    <x v="1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e v="#DIV/0!"/>
    <e v="#DIV/0!"/>
    <x v="8"/>
    <s v="people"/>
    <x v="1993"/>
    <d v="2015-11-21T14:07:17"/>
    <x v="1992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e v="#DIV/0!"/>
    <e v="#DIV/0!"/>
    <x v="8"/>
    <s v="people"/>
    <x v="1994"/>
    <d v="2016-10-08T00:09:02"/>
    <x v="1993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12.820512820512821"/>
    <n v="26"/>
    <x v="8"/>
    <s v="people"/>
    <x v="1995"/>
    <d v="2015-06-26T21:38:56"/>
    <x v="1994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e v="#DIV/0!"/>
    <e v="#DIV/0!"/>
    <x v="8"/>
    <s v="people"/>
    <x v="1996"/>
    <d v="2014-06-10T19:40:11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e v="#DIV/0!"/>
    <e v="#DIV/0!"/>
    <x v="8"/>
    <s v="people"/>
    <x v="1997"/>
    <d v="2014-07-27T22:20:12"/>
    <x v="1996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3.8167938931297711"/>
    <n v="218.33333333333334"/>
    <x v="8"/>
    <s v="people"/>
    <x v="1998"/>
    <d v="2014-06-17T02:50:38"/>
    <x v="1997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31.35593220338984"/>
    <n v="33.714285714285715"/>
    <x v="8"/>
    <s v="people"/>
    <x v="1999"/>
    <d v="2014-10-14T11:35:08"/>
    <x v="199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8"/>
    <n v="25"/>
    <x v="8"/>
    <s v="people"/>
    <x v="2000"/>
    <d v="2015-12-07T22:50:13"/>
    <x v="1999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0.26169167011623867"/>
    <n v="128.38790470372632"/>
    <x v="2"/>
    <s v="hardware"/>
    <x v="2001"/>
    <d v="2015-05-12T05:01:56"/>
    <x v="20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0.46126691016024318"/>
    <n v="78.834261818181815"/>
    <x v="2"/>
    <s v="hardware"/>
    <x v="2002"/>
    <d v="2016-12-24T17:05:43"/>
    <x v="2001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0.32051282051282054"/>
    <n v="91.764705882352942"/>
    <x v="2"/>
    <s v="hardware"/>
    <x v="2003"/>
    <d v="2010-06-18T03:00:52"/>
    <x v="200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0.42658388891619026"/>
    <n v="331.10237288135596"/>
    <x v="2"/>
    <s v="hardware"/>
    <x v="2004"/>
    <d v="2014-06-10T14:31:03"/>
    <x v="20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0.80853750926786128"/>
    <n v="194.26193717277485"/>
    <x v="2"/>
    <s v="hardware"/>
    <x v="2005"/>
    <d v="2013-09-18T19:30:18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0.40348612007746931"/>
    <n v="408.97689768976898"/>
    <x v="2"/>
    <s v="hardware"/>
    <x v="2006"/>
    <d v="2014-10-29T12:00:45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0.86423551454854064"/>
    <n v="84.459270072992695"/>
    <x v="2"/>
    <s v="hardware"/>
    <x v="2007"/>
    <d v="2010-06-18T20:06:26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0.85415443175638928"/>
    <n v="44.853658536585364"/>
    <x v="2"/>
    <s v="hardware"/>
    <x v="2008"/>
    <d v="2011-08-06T14:30:22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0.32769909358430716"/>
    <n v="383.3643216080402"/>
    <x v="2"/>
    <s v="hardware"/>
    <x v="2009"/>
    <d v="2016-10-18T07:45:43"/>
    <x v="2008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0.31244825075846816"/>
    <n v="55.276856649395505"/>
    <x v="2"/>
    <s v="hardware"/>
    <x v="2010"/>
    <d v="2016-07-19T23:54:51"/>
    <x v="2009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0.12201609636343226"/>
    <n v="422.02059732234807"/>
    <x v="2"/>
    <s v="hardware"/>
    <x v="2011"/>
    <d v="2015-12-09T08:36:13"/>
    <x v="201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0.42571306939123033"/>
    <n v="64.180327868852459"/>
    <x v="2"/>
    <s v="hardware"/>
    <x v="2012"/>
    <d v="2015-01-06T19:44:01"/>
    <x v="201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0.20205540864443552"/>
    <n v="173.57781674704077"/>
    <x v="2"/>
    <s v="hardware"/>
    <x v="2013"/>
    <d v="2016-05-09T23:03:34"/>
    <x v="201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1.2797899533647527E-2"/>
    <n v="88.601680840609291"/>
    <x v="2"/>
    <s v="hardware"/>
    <x v="2014"/>
    <d v="2013-02-19T05:08:59"/>
    <x v="2013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0.88495466450999938"/>
    <n v="50.222283950617282"/>
    <x v="2"/>
    <s v="hardware"/>
    <x v="2015"/>
    <d v="2011-08-10T21:02:43"/>
    <x v="2014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0.10851375010281678"/>
    <n v="192.38876826722338"/>
    <x v="2"/>
    <s v="hardware"/>
    <x v="2016"/>
    <d v="2013-02-07T21:08:19"/>
    <x v="2015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0.79934517643146741"/>
    <n v="73.416901408450698"/>
    <x v="2"/>
    <s v="hardware"/>
    <x v="2017"/>
    <d v="2012-02-22T01:22:35"/>
    <x v="2016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0.97805794707442562"/>
    <n v="147.68495555555555"/>
    <x v="2"/>
    <s v="hardware"/>
    <x v="2018"/>
    <d v="2015-07-14T08:46:49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0.20622394167162034"/>
    <n v="108.96848314606741"/>
    <x v="2"/>
    <s v="hardware"/>
    <x v="2019"/>
    <d v="2016-08-23T17:00:21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0.51993067590987874"/>
    <n v="23.647540983606557"/>
    <x v="2"/>
    <s v="hardware"/>
    <x v="2020"/>
    <d v="2014-04-08T02:20:24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0.3557452863749555"/>
    <n v="147.94736842105263"/>
    <x v="2"/>
    <s v="hardware"/>
    <x v="2021"/>
    <d v="2014-08-10T01:41:37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0.79912415992072683"/>
    <n v="385.03692307692307"/>
    <x v="2"/>
    <s v="hardware"/>
    <x v="2022"/>
    <d v="2016-05-12T13:39:32"/>
    <x v="202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0.61935228138412846"/>
    <n v="457.39093484419266"/>
    <x v="2"/>
    <s v="hardware"/>
    <x v="2023"/>
    <d v="2015-05-12T10:05:53"/>
    <x v="2022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0.17083796019475528"/>
    <n v="222.99047619047619"/>
    <x v="2"/>
    <s v="hardware"/>
    <x v="2024"/>
    <d v="2012-07-09T23:12: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0.49714143673875216"/>
    <n v="220.74074074074073"/>
    <x v="2"/>
    <s v="hardware"/>
    <x v="2025"/>
    <d v="2015-05-12T04:25:46"/>
    <x v="2024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0.74915861995392985"/>
    <n v="73.503898678414089"/>
    <x v="2"/>
    <s v="hardware"/>
    <x v="2026"/>
    <d v="2014-03-06T17:39:45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0.83160774725777342"/>
    <n v="223.09647495361781"/>
    <x v="2"/>
    <s v="hardware"/>
    <x v="2027"/>
    <d v="2015-02-13T19:31:59"/>
    <x v="2026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0.79260237780713338"/>
    <n v="47.911392405063289"/>
    <x v="2"/>
    <s v="hardware"/>
    <x v="2028"/>
    <d v="2010-02-06T22:03:26"/>
    <x v="202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0.27685492801771872"/>
    <n v="96.063829787234042"/>
    <x v="2"/>
    <s v="hardware"/>
    <x v="2029"/>
    <d v="2014-07-28T00:31:21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0.44201041357541748"/>
    <n v="118.6144"/>
    <x v="2"/>
    <s v="hardware"/>
    <x v="2030"/>
    <d v="2012-10-30T23:54:56"/>
    <x v="2029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0.83090984628167841"/>
    <n v="118.45472440944881"/>
    <x v="2"/>
    <s v="hardware"/>
    <x v="2031"/>
    <d v="2014-12-02T07:54:13"/>
    <x v="20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0.32874406616960566"/>
    <n v="143.21468926553672"/>
    <x v="2"/>
    <s v="hardware"/>
    <x v="2032"/>
    <d v="2016-11-15T13:34:34"/>
    <x v="203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0.55967225592692915"/>
    <n v="282.71518987341773"/>
    <x v="2"/>
    <s v="hardware"/>
    <x v="2033"/>
    <d v="2014-03-27T01:58:38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0.25851818239578012"/>
    <n v="593.93620078740162"/>
    <x v="2"/>
    <s v="hardware"/>
    <x v="2034"/>
    <d v="2015-03-13T03:07:13"/>
    <x v="203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0.47385184808736214"/>
    <n v="262.15704968944101"/>
    <x v="2"/>
    <s v="hardware"/>
    <x v="2035"/>
    <d v="2015-11-03T15:00:07"/>
    <x v="2034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0.75948405716383338"/>
    <n v="46.580778301886795"/>
    <x v="2"/>
    <s v="hardware"/>
    <x v="2036"/>
    <d v="2014-04-09T20:45:19"/>
    <x v="2035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0.33280483924860654"/>
    <n v="70.041118881118877"/>
    <x v="2"/>
    <s v="hardware"/>
    <x v="2037"/>
    <d v="2013-10-31T05:02:33"/>
    <x v="2036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0.23780505930263665"/>
    <n v="164.90686274509804"/>
    <x v="2"/>
    <s v="hardware"/>
    <x v="2038"/>
    <d v="2013-05-30T06:30:21"/>
    <x v="2037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0.73412383788196467"/>
    <n v="449.26385224274406"/>
    <x v="2"/>
    <s v="hardware"/>
    <x v="2039"/>
    <d v="2016-11-01T10:32:05"/>
    <x v="2038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0.4029474261061578"/>
    <n v="27.472841328413285"/>
    <x v="2"/>
    <s v="hardware"/>
    <x v="2040"/>
    <d v="2013-10-31T22:15:03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0.5498639810152226"/>
    <n v="143.97499999999999"/>
    <x v="2"/>
    <s v="hardware"/>
    <x v="2041"/>
    <d v="2016-10-11T12:37:07"/>
    <x v="204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0.80951995466688254"/>
    <n v="88.23571428571428"/>
    <x v="2"/>
    <s v="hardware"/>
    <x v="2042"/>
    <d v="2015-11-23T16:59:34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0.19754671230922835"/>
    <n v="36.326424870466319"/>
    <x v="2"/>
    <s v="hardware"/>
    <x v="2043"/>
    <d v="2016-10-18T04:14:37"/>
    <x v="204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0.92410054213898474"/>
    <n v="90.177777777777777"/>
    <x v="2"/>
    <s v="hardware"/>
    <x v="2044"/>
    <d v="2015-05-14T16:25:1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0.12207271497939337"/>
    <n v="152.62361216730039"/>
    <x v="2"/>
    <s v="hardware"/>
    <x v="2045"/>
    <d v="2012-06-09T02:07:27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0.82576383154417832"/>
    <n v="55.806451612903224"/>
    <x v="2"/>
    <s v="hardware"/>
    <x v="2046"/>
    <d v="2013-04-23T04:07:24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0.97088340482865887"/>
    <n v="227.85327313769753"/>
    <x v="2"/>
    <s v="hardware"/>
    <x v="2047"/>
    <d v="2015-03-18T21:41:10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0.67416202651518908"/>
    <n v="91.82989803350327"/>
    <x v="2"/>
    <s v="hardware"/>
    <x v="2048"/>
    <d v="2013-04-23T15:38:11"/>
    <x v="2047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0.83201112898086127"/>
    <n v="80.991037735849048"/>
    <x v="2"/>
    <s v="hardware"/>
    <x v="2049"/>
    <d v="2013-10-28T12:39:23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0.21129587761742769"/>
    <n v="278.39411764705881"/>
    <x v="2"/>
    <s v="hardware"/>
    <x v="2050"/>
    <d v="2015-04-21T01:42:58"/>
    <x v="2049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0.76709176335219098"/>
    <n v="43.095041322314053"/>
    <x v="2"/>
    <s v="hardware"/>
    <x v="2051"/>
    <d v="2013-11-26T00:32:17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0.28324760372527247"/>
    <n v="326.29205175600737"/>
    <x v="2"/>
    <s v="hardware"/>
    <x v="2052"/>
    <d v="2016-01-06T02:00:53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0.98990298950702826"/>
    <n v="41.743801652892564"/>
    <x v="2"/>
    <s v="hardware"/>
    <x v="2053"/>
    <d v="2015-10-26T14:49:11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0.88034811479739417"/>
    <n v="64.020933977455712"/>
    <x v="2"/>
    <s v="hardware"/>
    <x v="2054"/>
    <d v="2014-04-02T12:30:10"/>
    <x v="205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0.59731209556993525"/>
    <n v="99.455445544554451"/>
    <x v="2"/>
    <s v="hardware"/>
    <x v="2055"/>
    <d v="2014-11-03T16:10:43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0.65166957745744603"/>
    <n v="138.49458483754512"/>
    <x v="2"/>
    <s v="hardware"/>
    <x v="2056"/>
    <d v="2013-03-18T18:15:42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0.49448109648216254"/>
    <n v="45.547792792792798"/>
    <x v="2"/>
    <s v="hardware"/>
    <x v="2057"/>
    <d v="2016-01-27T11:52:12"/>
    <x v="2056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0.59424326833797581"/>
    <n v="10.507317073170732"/>
    <x v="2"/>
    <s v="hardware"/>
    <x v="2058"/>
    <d v="2015-01-22T08:53:50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0.69707461021911377"/>
    <n v="114.76533333333333"/>
    <x v="2"/>
    <s v="hardware"/>
    <x v="2059"/>
    <d v="2015-12-23T14:27:34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0.50916496945010181"/>
    <n v="35.997067448680355"/>
    <x v="2"/>
    <s v="hardware"/>
    <x v="2060"/>
    <d v="2014-05-24T15:25:5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0.92661230541141582"/>
    <n v="154.17142857142858"/>
    <x v="2"/>
    <s v="hardware"/>
    <x v="2061"/>
    <d v="2016-12-01T18:20:54"/>
    <x v="2060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0.86973916522434924"/>
    <n v="566.38916256157631"/>
    <x v="2"/>
    <s v="hardware"/>
    <x v="2062"/>
    <d v="2016-02-23T09:11:38"/>
    <x v="2061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0.67544748395812226"/>
    <n v="120.85714285714286"/>
    <x v="2"/>
    <s v="hardware"/>
    <x v="2063"/>
    <d v="2016-04-12T17:35:01"/>
    <x v="206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0.52310349124983502"/>
    <n v="86.163845492085343"/>
    <x v="2"/>
    <s v="hardware"/>
    <x v="2064"/>
    <d v="2013-04-25T08:45:23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0.50196991819772718"/>
    <n v="51.212114395886893"/>
    <x v="2"/>
    <s v="hardware"/>
    <x v="2065"/>
    <d v="2013-11-25T08:00:29"/>
    <x v="206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0.45745654162854527"/>
    <n v="67.261538461538464"/>
    <x v="2"/>
    <s v="hardware"/>
    <x v="2066"/>
    <d v="2014-07-24T18:31:23"/>
    <x v="2065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0.78821656050955413"/>
    <n v="62.8"/>
    <x v="2"/>
    <s v="hardware"/>
    <x v="2067"/>
    <d v="2015-04-21T20:29:36"/>
    <x v="206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0.95035461532116094"/>
    <n v="346.13118421052633"/>
    <x v="2"/>
    <s v="hardware"/>
    <x v="2068"/>
    <d v="2016-09-20T20:11:55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0.7787758049309903"/>
    <n v="244.11912547528519"/>
    <x v="2"/>
    <s v="hardware"/>
    <x v="2069"/>
    <d v="2015-12-02T23:19:51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0.31513214120945193"/>
    <n v="259.25424836601309"/>
    <x v="2"/>
    <s v="hardware"/>
    <x v="2070"/>
    <d v="2016-05-29T15:45:23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0.3562141559505575"/>
    <n v="201.96402877697841"/>
    <x v="2"/>
    <s v="hardware"/>
    <x v="2071"/>
    <d v="2016-08-18T06:41:24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0.90308564788501133"/>
    <n v="226.20857142857142"/>
    <x v="2"/>
    <s v="hardware"/>
    <x v="2072"/>
    <d v="2016-04-07T13:57:12"/>
    <x v="207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0.65528952984942102"/>
    <n v="324.69"/>
    <x v="2"/>
    <s v="hardware"/>
    <x v="2073"/>
    <d v="2015-03-24T16:01:58"/>
    <x v="2072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0.97560975609756095"/>
    <n v="205"/>
    <x v="2"/>
    <s v="hardware"/>
    <x v="2074"/>
    <d v="2016-04-06T19:49:42"/>
    <x v="2073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5.9581481653622974E-2"/>
    <n v="20.465926829268295"/>
    <x v="2"/>
    <s v="hardware"/>
    <x v="2075"/>
    <d v="2013-06-25T16:21:28"/>
    <x v="207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0.18404371998667193"/>
    <n v="116.35303146309367"/>
    <x v="2"/>
    <s v="hardware"/>
    <x v="2076"/>
    <d v="2014-06-13T21:08:09"/>
    <x v="2075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0.86574090106312984"/>
    <n v="307.20212765957444"/>
    <x v="2"/>
    <s v="hardware"/>
    <x v="2077"/>
    <d v="2015-04-09T01:01:16"/>
    <x v="207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0.76216607598795783"/>
    <n v="546.6875"/>
    <x v="2"/>
    <s v="hardware"/>
    <x v="2078"/>
    <d v="2016-11-18T18:30:57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0.34701738557101713"/>
    <n v="47.474464579901152"/>
    <x v="2"/>
    <s v="hardware"/>
    <x v="2079"/>
    <d v="2015-05-26T17:03:13"/>
    <x v="2078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0.19692792437967704"/>
    <n v="101.56"/>
    <x v="2"/>
    <s v="hardware"/>
    <x v="2080"/>
    <d v="2015-10-12T22:58:20"/>
    <x v="2079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0.87281795511221949"/>
    <n v="72.909090909090907"/>
    <x v="4"/>
    <s v="indie rock"/>
    <x v="2081"/>
    <d v="2012-04-05T03:45:55"/>
    <x v="208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0.90307043949428056"/>
    <n v="43.710526315789473"/>
    <x v="4"/>
    <s v="indie rock"/>
    <x v="2082"/>
    <d v="2011-09-25T02:53:16"/>
    <x v="2081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0.88235294117647056"/>
    <n v="34"/>
    <x v="4"/>
    <s v="indie rock"/>
    <x v="2083"/>
    <d v="2012-05-05T17:19:55"/>
    <x v="2082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0.92307692307692313"/>
    <n v="70.652173913043484"/>
    <x v="4"/>
    <s v="indie rock"/>
    <x v="2084"/>
    <d v="2014-04-02T19:59:42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0.80949811117107395"/>
    <n v="89.301204819277103"/>
    <x v="4"/>
    <s v="indie rock"/>
    <x v="2085"/>
    <d v="2012-06-15T20:03:07"/>
    <x v="2084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0.99304865938430986"/>
    <n v="115.08571428571429"/>
    <x v="4"/>
    <s v="indie rock"/>
    <x v="2086"/>
    <d v="2011-11-13T16:05:32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0.96587250482936249"/>
    <n v="62.12"/>
    <x v="4"/>
    <s v="indie rock"/>
    <x v="2087"/>
    <d v="2011-08-09T04:54:18"/>
    <x v="208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0.86572091466300372"/>
    <n v="46.204266666666669"/>
    <x v="4"/>
    <s v="indie rock"/>
    <x v="2088"/>
    <d v="2010-08-05T17:09:12"/>
    <x v="208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0.83056202471088125"/>
    <n v="48.54854838709678"/>
    <x v="4"/>
    <s v="indie rock"/>
    <x v="2089"/>
    <d v="2013-06-28T01:49:54"/>
    <x v="2088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0.86926003153240772"/>
    <n v="57.520187499999999"/>
    <x v="4"/>
    <s v="indie rock"/>
    <x v="2090"/>
    <d v="2013-01-25T09:09:15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0.83009749033858748"/>
    <n v="88.147154471544724"/>
    <x v="4"/>
    <s v="indie rock"/>
    <x v="2091"/>
    <d v="2011-01-12T07:44:38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0.98732927431298334"/>
    <n v="110.49090909090908"/>
    <x v="4"/>
    <s v="indie rock"/>
    <x v="2092"/>
    <d v="2011-08-08T16:58:52"/>
    <x v="2091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0.97592713077423554"/>
    <n v="66.826086956521735"/>
    <x v="4"/>
    <s v="indie rock"/>
    <x v="2093"/>
    <d v="2012-10-23T20:30:32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0.82958046930552265"/>
    <n v="58.597222222222221"/>
    <x v="4"/>
    <s v="indie rock"/>
    <x v="2094"/>
    <d v="2012-01-31T00:28:50"/>
    <x v="2093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08-03T17:36:13"/>
    <x v="2094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0.98360655737704916"/>
    <n v="43.571428571428569"/>
    <x v="4"/>
    <s v="indie rock"/>
    <x v="2096"/>
    <d v="2012-10-10T18:12:15"/>
    <x v="209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0-02T14:02:15"/>
    <x v="209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0.99667774086378735"/>
    <n v="188.125"/>
    <x v="4"/>
    <s v="indie rock"/>
    <x v="2098"/>
    <d v="2012-02-07T02:43:55"/>
    <x v="2097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0.75547720977083854"/>
    <n v="63.031746031746032"/>
    <x v="4"/>
    <s v="indie rock"/>
    <x v="2099"/>
    <d v="2015-06-18T17:54:44"/>
    <x v="2098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0.73170731707317072"/>
    <n v="30.37037037037037"/>
    <x v="4"/>
    <s v="indie rock"/>
    <x v="2100"/>
    <d v="2012-06-14T20:02:21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0.88300220750551872"/>
    <n v="51.477272727272727"/>
    <x v="4"/>
    <s v="indie rock"/>
    <x v="2101"/>
    <d v="2011-12-15T03:35:14"/>
    <x v="210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0.73529411764705888"/>
    <n v="35.789473684210527"/>
    <x v="4"/>
    <s v="indie rock"/>
    <x v="2102"/>
    <d v="2011-04-05T20:50:48"/>
    <x v="2101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0.68435410066877855"/>
    <n v="98.817391304347822"/>
    <x v="4"/>
    <s v="indie rock"/>
    <x v="2103"/>
    <d v="2012-10-10T18:07:07"/>
    <x v="210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0.77220077220077221"/>
    <n v="28"/>
    <x v="4"/>
    <s v="indie rock"/>
    <x v="2104"/>
    <d v="2013-04-30T01:47:14"/>
    <x v="2103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0.39370078740157483"/>
    <n v="51.313131313131315"/>
    <x v="4"/>
    <s v="indie rock"/>
    <x v="2105"/>
    <d v="2014-11-08T18:55:53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0.93418259023354566"/>
    <n v="53.522727272727273"/>
    <x v="4"/>
    <s v="indie rock"/>
    <x v="2106"/>
    <d v="2012-12-27T05:09:34"/>
    <x v="210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0.92822069375214655"/>
    <n v="37.149310344827583"/>
    <x v="4"/>
    <s v="indie rock"/>
    <x v="2107"/>
    <d v="2014-10-22T17:03:13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0.93185789167152011"/>
    <n v="89.895287958115176"/>
    <x v="4"/>
    <s v="indie rock"/>
    <x v="2108"/>
    <d v="2012-08-14T04:13:00"/>
    <x v="2107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0.93874677305796761"/>
    <n v="106.52500000000001"/>
    <x v="4"/>
    <s v="indie rock"/>
    <x v="2109"/>
    <d v="2015-06-05T17:00:17"/>
    <x v="2108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0.99651220727453915"/>
    <n v="52.815789473684212"/>
    <x v="4"/>
    <s v="indie rock"/>
    <x v="2110"/>
    <d v="2014-04-30T16:06:09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0.93896713615023475"/>
    <n v="54.615384615384613"/>
    <x v="4"/>
    <s v="indie rock"/>
    <x v="2111"/>
    <d v="2011-06-09T04:43:45"/>
    <x v="211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01T22:16:33"/>
    <x v="2111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0.9536784741144414"/>
    <n v="68.598130841121488"/>
    <x v="4"/>
    <s v="indie rock"/>
    <x v="2113"/>
    <d v="2014-08-19T20:46:16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0.95510983763132762"/>
    <n v="35.612244897959187"/>
    <x v="4"/>
    <s v="indie rock"/>
    <x v="2114"/>
    <d v="2010-10-07T19:34:30"/>
    <x v="2113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0.44313146233382572"/>
    <n v="94.027777777777771"/>
    <x v="4"/>
    <s v="indie rock"/>
    <x v="2115"/>
    <d v="2011-01-21T01:56:41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0.99103935252095632"/>
    <n v="526.45652173913038"/>
    <x v="4"/>
    <s v="indie rock"/>
    <x v="2116"/>
    <d v="2012-08-15T18:40:03"/>
    <x v="211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0.67681895093062605"/>
    <n v="50.657142857142858"/>
    <x v="4"/>
    <s v="indie rock"/>
    <x v="2117"/>
    <d v="2015-10-13T01:25:49"/>
    <x v="2116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0.74288133956363156"/>
    <n v="79.182941176470578"/>
    <x v="4"/>
    <s v="indie rock"/>
    <x v="2118"/>
    <d v="2011-06-24T20:08:56"/>
    <x v="2117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0.99255583126550873"/>
    <n v="91.590909090909093"/>
    <x v="4"/>
    <s v="indie rock"/>
    <x v="2119"/>
    <d v="2012-07-17T03:07:25"/>
    <x v="2118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0.99127307962524913"/>
    <n v="116.96275362318841"/>
    <x v="4"/>
    <s v="indie rock"/>
    <x v="2120"/>
    <d v="2013-11-13T23:08:56"/>
    <x v="2119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76.05633802816902"/>
    <n v="28.4"/>
    <x v="6"/>
    <s v="video games"/>
    <x v="2121"/>
    <d v="2016-12-12T17:49:08"/>
    <x v="2120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258.06451612903226"/>
    <n v="103.33333333333333"/>
    <x v="6"/>
    <s v="video games"/>
    <x v="2122"/>
    <d v="2016-12-08T07:12:49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1-20T10:11:47"/>
    <x v="2122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9.5652173913043477"/>
    <n v="23"/>
    <x v="6"/>
    <s v="video games"/>
    <x v="2124"/>
    <d v="2010-10-13T00:40:35"/>
    <x v="2123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70.422535211267601"/>
    <n v="31.555555555555557"/>
    <x v="6"/>
    <s v="video games"/>
    <x v="2125"/>
    <d v="2015-07-06T00:33:53"/>
    <x v="2124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2000"/>
    <n v="5"/>
    <x v="6"/>
    <s v="video games"/>
    <x v="2126"/>
    <d v="2014-11-08T23:21:27"/>
    <x v="2125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3.4670629024269441"/>
    <n v="34.220338983050844"/>
    <x v="6"/>
    <s v="video games"/>
    <x v="2127"/>
    <d v="2015-02-10T12:07:43"/>
    <x v="2126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600"/>
    <n v="25"/>
    <x v="6"/>
    <s v="video games"/>
    <x v="2128"/>
    <d v="2014-07-23T18:32:49"/>
    <x v="2127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8.4745762711864412"/>
    <n v="19.666666666666668"/>
    <x v="6"/>
    <s v="video games"/>
    <x v="2129"/>
    <d v="2016-02-09T00:35:00"/>
    <x v="2128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494.11764705882354"/>
    <n v="21.25"/>
    <x v="6"/>
    <s v="video games"/>
    <x v="2130"/>
    <d v="2014-07-12T02:04:23"/>
    <x v="2129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20"/>
    <n v="8.3333333333333339"/>
    <x v="6"/>
    <s v="video games"/>
    <x v="2131"/>
    <d v="2015-06-12T04:58:11"/>
    <x v="213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47.326300645057479"/>
    <n v="21.34333333333333"/>
    <x v="6"/>
    <s v="video games"/>
    <x v="2132"/>
    <d v="2014-01-04T11:41: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62.5"/>
    <n v="5.333333333333333"/>
    <x v="6"/>
    <s v="video games"/>
    <x v="2133"/>
    <d v="2011-03-17T02:19:59"/>
    <x v="2132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57.692307692307693"/>
    <n v="34.666666666666664"/>
    <x v="6"/>
    <s v="video games"/>
    <x v="2134"/>
    <d v="2013-03-28T21:16:31"/>
    <x v="2133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.460251046025105"/>
    <n v="21.727272727272727"/>
    <x v="6"/>
    <s v="video games"/>
    <x v="2135"/>
    <d v="2012-09-04T23:07:13"/>
    <x v="2134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1677.5005242189138"/>
    <n v="11.922499999999999"/>
    <x v="6"/>
    <s v="video games"/>
    <x v="2136"/>
    <d v="2013-09-19T12:13:06"/>
    <x v="2135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3.5203830176723225"/>
    <n v="26.59737827715356"/>
    <x v="6"/>
    <s v="video games"/>
    <x v="2137"/>
    <d v="2014-11-05T18:30:29"/>
    <x v="2136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7.8125"/>
    <n v="10.666666666666666"/>
    <x v="6"/>
    <s v="video games"/>
    <x v="2138"/>
    <d v="2013-10-10T00:18:59"/>
    <x v="2137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18.450184501845019"/>
    <n v="29.035714285714285"/>
    <x v="6"/>
    <s v="video games"/>
    <x v="2139"/>
    <d v="2016-10-04T18:00:08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892.85714285714289"/>
    <n v="50.909090909090907"/>
    <x v="6"/>
    <s v="video games"/>
    <x v="2140"/>
    <d v="2012-12-12T20:00:24"/>
    <x v="2139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e v="#DIV/0!"/>
    <e v="#DIV/0!"/>
    <x v="6"/>
    <s v="video games"/>
    <x v="2141"/>
    <d v="2014-10-15T05:39:19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17.470881863560731"/>
    <n v="50.083333333333336"/>
    <x v="6"/>
    <s v="video games"/>
    <x v="2142"/>
    <d v="2015-12-02T16:50:10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8.8888888888888893"/>
    <n v="45"/>
    <x v="6"/>
    <s v="video games"/>
    <x v="2143"/>
    <d v="2010-06-03T21:16:52"/>
    <x v="2142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58.484349258649097"/>
    <n v="25.291666666666668"/>
    <x v="6"/>
    <s v="video games"/>
    <x v="2144"/>
    <d v="2013-08-13T13:07:20"/>
    <x v="214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.285870755750274"/>
    <n v="51.292134831460672"/>
    <x v="6"/>
    <s v="video games"/>
    <x v="2145"/>
    <d v="2013-10-28T05:41:54"/>
    <x v="214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5000"/>
    <n v="1"/>
    <x v="6"/>
    <s v="video games"/>
    <x v="2146"/>
    <d v="2016-01-28T16:18:30"/>
    <x v="2145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43.59351988217966"/>
    <n v="49.381818181818183"/>
    <x v="6"/>
    <s v="video games"/>
    <x v="2147"/>
    <d v="2014-10-15T07:05:48"/>
    <x v="2146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50"/>
    <n v="1"/>
    <x v="6"/>
    <s v="video games"/>
    <x v="2148"/>
    <d v="2015-03-03T17:36:22"/>
    <x v="214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e v="#DIV/0!"/>
    <e v="#DIV/0!"/>
    <x v="6"/>
    <s v="video games"/>
    <x v="2149"/>
    <d v="2010-06-26T00:35:56"/>
    <x v="2148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23.45679012345678"/>
    <n v="101.25"/>
    <x v="6"/>
    <s v="video games"/>
    <x v="2150"/>
    <d v="2016-06-13T06:49:59"/>
    <x v="214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381.35593220338984"/>
    <n v="19.666666666666668"/>
    <x v="6"/>
    <s v="video games"/>
    <x v="2151"/>
    <d v="2016-05-30T20:20:14"/>
    <x v="2150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600"/>
    <n v="12.5"/>
    <x v="6"/>
    <s v="video games"/>
    <x v="2152"/>
    <d v="2014-02-13T19:58:29"/>
    <x v="2151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10959.558823529413"/>
    <n v="8.5"/>
    <x v="6"/>
    <s v="video games"/>
    <x v="2153"/>
    <d v="2014-12-01T21:51:58"/>
    <x v="2152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25"/>
    <n v="1"/>
    <x v="6"/>
    <s v="video games"/>
    <x v="2154"/>
    <d v="2014-01-08T15:10:27"/>
    <x v="215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43.478260869565219"/>
    <n v="23"/>
    <x v="6"/>
    <s v="video games"/>
    <x v="2155"/>
    <d v="2016-03-01T17:56:25"/>
    <x v="2154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7.508372404554585"/>
    <n v="17.987951807228917"/>
    <x v="6"/>
    <s v="video games"/>
    <x v="2156"/>
    <d v="2013-08-02T20:30:06"/>
    <x v="2155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3.547105561861521"/>
    <n v="370.94736842105266"/>
    <x v="6"/>
    <s v="video games"/>
    <x v="2157"/>
    <d v="2016-11-20T23:33:03"/>
    <x v="2156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15.174422398256763"/>
    <n v="63.569485530546629"/>
    <x v="6"/>
    <s v="video games"/>
    <x v="2158"/>
    <d v="2012-12-21T20:29:34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38.46153846153845"/>
    <n v="13"/>
    <x v="6"/>
    <s v="video games"/>
    <x v="2159"/>
    <d v="2011-06-16T17:32:54"/>
    <x v="2158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17.64705882352941"/>
    <n v="5.3125"/>
    <x v="6"/>
    <s v="video games"/>
    <x v="2160"/>
    <d v="2012-04-19T17:05:05"/>
    <x v="2159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0.86393088552915764"/>
    <n v="35.615384615384613"/>
    <x v="4"/>
    <s v="rock"/>
    <x v="2161"/>
    <d v="2015-08-24T20:27:39"/>
    <x v="216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0.89073634204275531"/>
    <n v="87.103448275862064"/>
    <x v="4"/>
    <s v="rock"/>
    <x v="2162"/>
    <d v="2014-06-23T18:23:11"/>
    <x v="216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0.75642965204236001"/>
    <n v="75.11363636363636"/>
    <x v="4"/>
    <s v="rock"/>
    <x v="2163"/>
    <d v="2015-04-17T21:35:20"/>
    <x v="2162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0.97431355181576618"/>
    <n v="68.01204819277109"/>
    <x v="4"/>
    <s v="rock"/>
    <x v="2164"/>
    <d v="2016-05-25T17:13:34"/>
    <x v="2163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0.72129255626081934"/>
    <n v="29.623931623931625"/>
    <x v="4"/>
    <s v="rock"/>
    <x v="2165"/>
    <d v="2016-03-09T16:00:35"/>
    <x v="2164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0.68212824010914053"/>
    <n v="91.625"/>
    <x v="4"/>
    <s v="rock"/>
    <x v="2166"/>
    <d v="2014-10-21T20:06:58"/>
    <x v="2165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0.83333333333333337"/>
    <n v="22.5"/>
    <x v="4"/>
    <s v="rock"/>
    <x v="2167"/>
    <d v="2012-09-01T01:35:37"/>
    <x v="2166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0.82249280204563102"/>
    <n v="64.366735294117646"/>
    <x v="4"/>
    <s v="rock"/>
    <x v="2168"/>
    <d v="2017-01-10T14:24:21"/>
    <x v="2167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2-27T16:49:11"/>
    <x v="2168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0.55292259083728279"/>
    <n v="33.315789473684212"/>
    <x v="4"/>
    <s v="rock"/>
    <x v="2170"/>
    <d v="2015-07-13T18:00:22"/>
    <x v="2169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0.94272920103700208"/>
    <n v="90.276595744680847"/>
    <x v="4"/>
    <s v="rock"/>
    <x v="2171"/>
    <d v="2015-05-17T22:58:15"/>
    <x v="217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3-19T13:55:20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0.78784468204839619"/>
    <n v="59.233333333333334"/>
    <x v="4"/>
    <s v="rock"/>
    <x v="2173"/>
    <d v="2013-08-09T16:37:23"/>
    <x v="2172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0.97110949259529011"/>
    <n v="65.38095238095238"/>
    <x v="4"/>
    <s v="rock"/>
    <x v="2174"/>
    <d v="2016-04-05T13:01:47"/>
    <x v="2173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0.4"/>
    <n v="67.307692307692307"/>
    <x v="4"/>
    <s v="rock"/>
    <x v="2175"/>
    <d v="2016-07-14T00:13:06"/>
    <x v="2174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0.79352483732740831"/>
    <n v="88.74647887323944"/>
    <x v="4"/>
    <s v="rock"/>
    <x v="2176"/>
    <d v="2015-04-02T15:11:49"/>
    <x v="2175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0.99880143827407109"/>
    <n v="65.868421052631575"/>
    <x v="4"/>
    <s v="rock"/>
    <x v="2177"/>
    <d v="2016-05-12T06:01:07"/>
    <x v="2176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0.72129255626081934"/>
    <n v="40.349243306169967"/>
    <x v="4"/>
    <s v="rock"/>
    <x v="2178"/>
    <d v="2016-12-19T15:16:37"/>
    <x v="217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0.61957868649318459"/>
    <n v="76.857142857142861"/>
    <x v="4"/>
    <s v="rock"/>
    <x v="2179"/>
    <d v="2015-03-12T04:06:32"/>
    <x v="2178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0.93297333002438787"/>
    <n v="68.707820512820518"/>
    <x v="4"/>
    <s v="rock"/>
    <x v="2180"/>
    <d v="2015-10-02T16:04:28"/>
    <x v="2179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0.6531678641410843"/>
    <n v="57.773584905660378"/>
    <x v="6"/>
    <s v="tabletop games"/>
    <x v="2181"/>
    <d v="2017-02-07T00:07:33"/>
    <x v="2180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0.19077901430842609"/>
    <n v="44.171348314606739"/>
    <x v="6"/>
    <s v="tabletop games"/>
    <x v="2182"/>
    <d v="2014-08-28T21:37:05"/>
    <x v="2181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0.2043828772567276"/>
    <n v="31.566308243727597"/>
    <x v="6"/>
    <s v="tabletop games"/>
    <x v="2183"/>
    <d v="2017-01-10T08:46:17"/>
    <x v="2182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0.35119758376062371"/>
    <n v="107.04511278195488"/>
    <x v="6"/>
    <s v="tabletop games"/>
    <x v="2184"/>
    <d v="2016-01-11T16:34:01"/>
    <x v="2183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5.3851166147002916E-2"/>
    <n v="149.03451043338683"/>
    <x v="6"/>
    <s v="tabletop games"/>
    <x v="2185"/>
    <d v="2013-02-14T08:23:59"/>
    <x v="218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0.91178481878276729"/>
    <n v="55.956632653061227"/>
    <x v="6"/>
    <s v="tabletop games"/>
    <x v="2186"/>
    <d v="2016-08-01T14:45:43"/>
    <x v="2185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9.8556880871834174E-2"/>
    <n v="56.970381807973048"/>
    <x v="6"/>
    <s v="tabletop games"/>
    <x v="2187"/>
    <d v="2015-03-05T05:01:06"/>
    <x v="218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0.24261426363435637"/>
    <n v="44.056420233463037"/>
    <x v="6"/>
    <s v="tabletop games"/>
    <x v="2188"/>
    <d v="2016-09-20T14:04:01"/>
    <x v="2187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0.19870839542970692"/>
    <n v="68.625"/>
    <x v="6"/>
    <s v="tabletop games"/>
    <x v="2189"/>
    <d v="2016-04-07T18:55:00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0.54168092142775692"/>
    <n v="65.318435754189949"/>
    <x v="6"/>
    <s v="tabletop games"/>
    <x v="2190"/>
    <d v="2016-02-17T15:00:04"/>
    <x v="2189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0.83518930957683746"/>
    <n v="35.92"/>
    <x v="6"/>
    <s v="tabletop games"/>
    <x v="2191"/>
    <d v="2017-02-02T20:00:27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9.2486390242315877E-2"/>
    <n v="40.070667078443485"/>
    <x v="6"/>
    <s v="tabletop games"/>
    <x v="2192"/>
    <d v="2016-11-17T20:25:44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0.2210563546333412"/>
    <n v="75.647714604236342"/>
    <x v="6"/>
    <s v="tabletop games"/>
    <x v="2193"/>
    <d v="2016-10-21T09:44:32"/>
    <x v="219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0.18609151980944227"/>
    <n v="61.203872437357631"/>
    <x v="6"/>
    <s v="tabletop games"/>
    <x v="2194"/>
    <d v="2016-02-25T18:11:30"/>
    <x v="2193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0.83107497741644087"/>
    <n v="48.130434782608695"/>
    <x v="6"/>
    <s v="tabletop games"/>
    <x v="2195"/>
    <d v="2015-07-12T18:31:40"/>
    <x v="2194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0.87845893204492687"/>
    <n v="68.106837606837601"/>
    <x v="6"/>
    <s v="tabletop games"/>
    <x v="2196"/>
    <d v="2016-11-01T11:41:42"/>
    <x v="2195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0.10514903245540549"/>
    <n v="65.891300230946882"/>
    <x v="6"/>
    <s v="tabletop games"/>
    <x v="2197"/>
    <d v="2015-01-29T14:00:59"/>
    <x v="2196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0.75248791316289487"/>
    <n v="81.654377880184327"/>
    <x v="6"/>
    <s v="tabletop games"/>
    <x v="2198"/>
    <d v="2015-10-15T12:20:00"/>
    <x v="2197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0.68037496220139104"/>
    <n v="52.701195219123505"/>
    <x v="6"/>
    <s v="tabletop games"/>
    <x v="2199"/>
    <d v="2015-09-15T09:59:58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0.18445079774970027"/>
    <n v="41.228136882129277"/>
    <x v="6"/>
    <s v="tabletop games"/>
    <x v="2200"/>
    <d v="2015-06-08T15:01:08"/>
    <x v="2199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0.26128886671892443"/>
    <n v="15.035357142857142"/>
    <x v="4"/>
    <s v="electronic music"/>
    <x v="2201"/>
    <d v="2013-01-02T20:19:25"/>
    <x v="2200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0.14200889330694336"/>
    <n v="39.066920943134534"/>
    <x v="4"/>
    <s v="electronic music"/>
    <x v="2202"/>
    <d v="2012-10-02T20:22:48"/>
    <x v="2201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0.91282519397535367"/>
    <n v="43.82"/>
    <x v="4"/>
    <s v="electronic music"/>
    <x v="2203"/>
    <d v="2015-08-25T20:38:02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0.7526342197691922"/>
    <n v="27.301369863013697"/>
    <x v="4"/>
    <s v="electronic music"/>
    <x v="2204"/>
    <d v="2013-02-07T07:28:39"/>
    <x v="220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0.65789473684210531"/>
    <n v="42.222222222222221"/>
    <x v="4"/>
    <s v="electronic music"/>
    <x v="2205"/>
    <d v="2012-05-02T19:43:09"/>
    <x v="2204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0.97345132743362828"/>
    <n v="33.235294117647058"/>
    <x v="4"/>
    <s v="electronic music"/>
    <x v="2206"/>
    <d v="2012-03-29T06:10:24"/>
    <x v="220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0-17T04:39:33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0.98425196850393704"/>
    <n v="42.333333333333336"/>
    <x v="4"/>
    <s v="electronic music"/>
    <x v="2208"/>
    <d v="2012-02-07T21:10:26"/>
    <x v="2207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0.66312997347480107"/>
    <n v="50.266666666666666"/>
    <x v="4"/>
    <s v="electronic music"/>
    <x v="2209"/>
    <d v="2014-04-03T11:30:44"/>
    <x v="2208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0.89746466232892075"/>
    <n v="61.902777777777779"/>
    <x v="4"/>
    <s v="electronic music"/>
    <x v="2210"/>
    <d v="2012-02-17T01:35:10"/>
    <x v="2209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0.5112474437627812"/>
    <n v="40.75"/>
    <x v="4"/>
    <s v="electronic music"/>
    <x v="2211"/>
    <d v="2014-03-18T18:50:25"/>
    <x v="221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0.87425324202243915"/>
    <n v="55.796747967479675"/>
    <x v="4"/>
    <s v="electronic music"/>
    <x v="2212"/>
    <d v="2013-10-01T17:56:17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0.5"/>
    <n v="10"/>
    <x v="4"/>
    <s v="electronic music"/>
    <x v="2213"/>
    <d v="2015-04-15T19:49:39"/>
    <x v="2212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0.34187839385530566"/>
    <n v="73.125416666666666"/>
    <x v="4"/>
    <s v="electronic music"/>
    <x v="2214"/>
    <d v="2014-01-07T19:00:48"/>
    <x v="221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0.63953488372093026"/>
    <n v="26.060606060606062"/>
    <x v="4"/>
    <s v="electronic music"/>
    <x v="2215"/>
    <d v="2012-02-19T17:12:52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0.94637223974763407"/>
    <n v="22.642857142857142"/>
    <x v="4"/>
    <s v="electronic music"/>
    <x v="2216"/>
    <d v="2015-07-09T18:02:25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0.9882352941176471"/>
    <n v="47.222222222222221"/>
    <x v="4"/>
    <s v="electronic music"/>
    <x v="2217"/>
    <d v="2015-10-22T18:38:33"/>
    <x v="2216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0.81411347113560695"/>
    <n v="32.324473684210524"/>
    <x v="4"/>
    <s v="electronic music"/>
    <x v="2218"/>
    <d v="2012-08-06T19:29:43"/>
    <x v="2217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0.98522167487684731"/>
    <n v="53.421052631578945"/>
    <x v="4"/>
    <s v="electronic music"/>
    <x v="2219"/>
    <d v="2015-07-20T17:15:12"/>
    <x v="2218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0.98870056497175141"/>
    <n v="51.304347826086953"/>
    <x v="4"/>
    <s v="electronic music"/>
    <x v="2220"/>
    <d v="2013-06-27T01:27:16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0.92489826119126894"/>
    <n v="37.197247706422019"/>
    <x v="6"/>
    <s v="tabletop games"/>
    <x v="2221"/>
    <d v="2016-03-23T16:00:09"/>
    <x v="222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0.61500615006150061"/>
    <n v="27.1"/>
    <x v="6"/>
    <s v="tabletop games"/>
    <x v="2222"/>
    <d v="2011-12-29T18:54:07"/>
    <x v="222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0.94517958412098302"/>
    <n v="206.31"/>
    <x v="6"/>
    <s v="tabletop games"/>
    <x v="2223"/>
    <d v="2015-05-28T15:22:48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0.41126876413736374"/>
    <n v="82.145270270270274"/>
    <x v="6"/>
    <s v="tabletop games"/>
    <x v="2224"/>
    <d v="2016-10-01T16:01:15"/>
    <x v="222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0.10583876693602969"/>
    <n v="164.79651993355483"/>
    <x v="6"/>
    <s v="tabletop games"/>
    <x v="2225"/>
    <d v="2014-08-22T19:00:15"/>
    <x v="2224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0.92197480857498026"/>
    <n v="60.820280373831778"/>
    <x v="6"/>
    <s v="tabletop games"/>
    <x v="2226"/>
    <d v="2016-01-12T19:10:22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0.63541717581504475"/>
    <n v="67.970099667774093"/>
    <x v="6"/>
    <s v="tabletop games"/>
    <x v="2227"/>
    <d v="2013-10-14T19:22:35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8.5143338810888133E-2"/>
    <n v="81.561805555555551"/>
    <x v="6"/>
    <s v="tabletop games"/>
    <x v="2228"/>
    <d v="2015-07-17T06:40:36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0.58463274016314548"/>
    <n v="25.42547309833024"/>
    <x v="6"/>
    <s v="tabletop games"/>
    <x v="2229"/>
    <d v="2013-07-29T15:56:31"/>
    <x v="2228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0.79394731926022788"/>
    <n v="21.497991967871485"/>
    <x v="6"/>
    <s v="tabletop games"/>
    <x v="2230"/>
    <d v="2014-03-26T21:08:47"/>
    <x v="2229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8.2499429103950597E-2"/>
    <n v="27.226630727762803"/>
    <x v="6"/>
    <s v="tabletop games"/>
    <x v="2231"/>
    <d v="2013-05-29T21:51:41"/>
    <x v="223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0.20169423154497781"/>
    <n v="25.091093117408906"/>
    <x v="6"/>
    <s v="tabletop games"/>
    <x v="2232"/>
    <d v="2014-06-16T19:03:28"/>
    <x v="2231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0.30116853391157694"/>
    <n v="21.230179028132991"/>
    <x v="6"/>
    <s v="tabletop games"/>
    <x v="2233"/>
    <d v="2015-11-23T09:05:39"/>
    <x v="22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8.5836909871244635E-2"/>
    <n v="41.607142857142854"/>
    <x v="6"/>
    <s v="tabletop games"/>
    <x v="2234"/>
    <d v="2016-12-06T19:47:27"/>
    <x v="2233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0.65225026340876024"/>
    <n v="135.58503401360545"/>
    <x v="6"/>
    <s v="tabletop games"/>
    <x v="2235"/>
    <d v="2015-02-27T00:31:51"/>
    <x v="2234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0.18618259192765477"/>
    <n v="22.116176470588236"/>
    <x v="6"/>
    <s v="tabletop games"/>
    <x v="2236"/>
    <d v="2016-01-02T14:48:43"/>
    <x v="2235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0.28334408991452453"/>
    <n v="64.625635808748726"/>
    <x v="6"/>
    <s v="tabletop games"/>
    <x v="2237"/>
    <d v="2014-10-03T00:04:43"/>
    <x v="2236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0.72780203784570596"/>
    <n v="69.569620253164558"/>
    <x v="6"/>
    <s v="tabletop games"/>
    <x v="2238"/>
    <d v="2017-02-08T14:55:16"/>
    <x v="2237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0.78108719213838873"/>
    <n v="75.133028169014082"/>
    <x v="6"/>
    <s v="tabletop games"/>
    <x v="2239"/>
    <d v="2013-10-25T23:00:14"/>
    <x v="2238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0.36943992906753365"/>
    <n v="140.97916666666666"/>
    <x v="6"/>
    <s v="tabletop games"/>
    <x v="2240"/>
    <d v="2016-03-23T19:49:04"/>
    <x v="2239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0.12400793650793651"/>
    <n v="49.472392638036808"/>
    <x v="6"/>
    <s v="tabletop games"/>
    <x v="2241"/>
    <d v="2017-01-31T19:51:40"/>
    <x v="22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7.3524135326758902E-2"/>
    <n v="53.865251485148519"/>
    <x v="6"/>
    <s v="tabletop games"/>
    <x v="2242"/>
    <d v="2013-10-22T13:48:53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1.0749798441279227E-4"/>
    <n v="4.5712530712530715"/>
    <x v="6"/>
    <s v="tabletop games"/>
    <x v="2243"/>
    <d v="2017-03-06T18:01:30"/>
    <x v="2242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0.2652379184128163"/>
    <n v="65.00344827586207"/>
    <x v="6"/>
    <s v="tabletop games"/>
    <x v="2244"/>
    <d v="2016-10-04T19:39:06"/>
    <x v="2243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3.7778260499995275E-2"/>
    <n v="53.475252525252522"/>
    <x v="6"/>
    <s v="tabletop games"/>
    <x v="2245"/>
    <d v="2014-01-21T17:00:17"/>
    <x v="224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0.99880143827407109"/>
    <n v="43.912280701754383"/>
    <x v="6"/>
    <s v="tabletop games"/>
    <x v="2246"/>
    <d v="2015-08-05T19:00:10"/>
    <x v="2245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0.95735872490167662"/>
    <n v="50.852631578947367"/>
    <x v="6"/>
    <s v="tabletop games"/>
    <x v="2247"/>
    <d v="2015-07-15T15:59:25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0.93271152564956694"/>
    <n v="58.6328125"/>
    <x v="6"/>
    <s v="tabletop games"/>
    <x v="2248"/>
    <d v="2016-11-14T21:01:18"/>
    <x v="2247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0.59251735229388858"/>
    <n v="32.81666666666667"/>
    <x v="6"/>
    <s v="tabletop games"/>
    <x v="2249"/>
    <d v="2013-03-03T16:52:45"/>
    <x v="2248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0.10255232219478377"/>
    <n v="426.93169877408059"/>
    <x v="6"/>
    <s v="tabletop games"/>
    <x v="2250"/>
    <d v="2016-11-03T00:07:53"/>
    <x v="2249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0.74377482348473378"/>
    <n v="23.808729166666669"/>
    <x v="6"/>
    <s v="tabletop games"/>
    <x v="2251"/>
    <d v="2014-07-26T08:17:57"/>
    <x v="225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0.36727198530912059"/>
    <n v="98.413654618473899"/>
    <x v="6"/>
    <s v="tabletop games"/>
    <x v="2252"/>
    <d v="2016-07-22T07:52:18"/>
    <x v="2251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0.88740987243483083"/>
    <n v="107.32142857142857"/>
    <x v="6"/>
    <s v="tabletop games"/>
    <x v="2253"/>
    <d v="2015-10-19T15:09:07"/>
    <x v="2252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0.21748586341887777"/>
    <n v="11.67005076142132"/>
    <x v="6"/>
    <s v="tabletop games"/>
    <x v="2254"/>
    <d v="2017-01-17T15:32:48"/>
    <x v="2253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0.34884747858341431"/>
    <n v="41.782287822878232"/>
    <x v="6"/>
    <s v="tabletop games"/>
    <x v="2255"/>
    <d v="2016-04-07T22:50:51"/>
    <x v="2254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0.44901777362020578"/>
    <n v="21.38"/>
    <x v="6"/>
    <s v="tabletop games"/>
    <x v="2256"/>
    <d v="2016-11-08T10:50:4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0.15719810104693935"/>
    <n v="94.103550295857985"/>
    <x v="6"/>
    <s v="tabletop games"/>
    <x v="2257"/>
    <d v="2016-05-15T22:28:49"/>
    <x v="2256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0.68259385665529015"/>
    <n v="15.721951219512196"/>
    <x v="6"/>
    <s v="tabletop games"/>
    <x v="2258"/>
    <d v="2015-05-12T18:01:27"/>
    <x v="225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5.3558995233249425E-2"/>
    <n v="90.635922330097088"/>
    <x v="6"/>
    <s v="tabletop games"/>
    <x v="2259"/>
    <d v="2016-11-28T19:18:56"/>
    <x v="2258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0.30588523186100575"/>
    <n v="97.297619047619051"/>
    <x v="6"/>
    <s v="tabletop games"/>
    <x v="2260"/>
    <d v="2014-02-25T00:24:1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0.12828736369467608"/>
    <n v="37.11904761904762"/>
    <x v="6"/>
    <s v="tabletop games"/>
    <x v="2261"/>
    <d v="2017-01-24T17:23:40"/>
    <x v="226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0.64871240416748577"/>
    <n v="28.104972375690608"/>
    <x v="6"/>
    <s v="tabletop games"/>
    <x v="2262"/>
    <d v="2014-10-14T14:02:38"/>
    <x v="2261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0.86545118855296566"/>
    <n v="144.43333333333334"/>
    <x v="6"/>
    <s v="tabletop games"/>
    <x v="2263"/>
    <d v="2015-01-10T19:58:3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0.55545269394556562"/>
    <n v="24.274157303370785"/>
    <x v="6"/>
    <s v="tabletop games"/>
    <x v="2264"/>
    <d v="2016-05-06T13:58:3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0.33500837520938026"/>
    <n v="35.117647058823529"/>
    <x v="6"/>
    <s v="tabletop games"/>
    <x v="2265"/>
    <d v="2016-11-15T20:28:27"/>
    <x v="2264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0.31223980016652791"/>
    <n v="24.762886597938145"/>
    <x v="6"/>
    <s v="tabletop games"/>
    <x v="2266"/>
    <d v="2016-04-09T20:59:52"/>
    <x v="2265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0.26279482294198803"/>
    <n v="188.37871287128712"/>
    <x v="6"/>
    <s v="tabletop games"/>
    <x v="2267"/>
    <d v="2014-11-25T19:54:57"/>
    <x v="2266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0.97465886939571145"/>
    <n v="148.08247422680412"/>
    <x v="6"/>
    <s v="tabletop games"/>
    <x v="2268"/>
    <d v="2017-02-10T01:58:35"/>
    <x v="2267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5.5504984347594412E-2"/>
    <n v="49.934589800443462"/>
    <x v="6"/>
    <s v="tabletop games"/>
    <x v="2269"/>
    <d v="2017-02-10T16:54:23"/>
    <x v="2268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0.13884106585509437"/>
    <n v="107.82155688622754"/>
    <x v="6"/>
    <s v="tabletop games"/>
    <x v="2270"/>
    <d v="2016-12-21T20:51:53"/>
    <x v="2269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0.35324455120279769"/>
    <n v="42.63403614457831"/>
    <x v="6"/>
    <s v="tabletop games"/>
    <x v="2271"/>
    <d v="2016-11-10T00:00:04"/>
    <x v="2270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7.371369600471768E-2"/>
    <n v="14.370762711864407"/>
    <x v="6"/>
    <s v="tabletop games"/>
    <x v="2272"/>
    <d v="2015-11-07T16:47:16"/>
    <x v="2271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0.45380286803412595"/>
    <n v="37.476190476190474"/>
    <x v="6"/>
    <s v="tabletop games"/>
    <x v="2273"/>
    <d v="2017-02-15T13:10:42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0.83612040133779264"/>
    <n v="30.202020202020201"/>
    <x v="6"/>
    <s v="tabletop games"/>
    <x v="2274"/>
    <d v="2014-01-24T12:00:57"/>
    <x v="227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0.2452367477834371"/>
    <n v="33.550632911392405"/>
    <x v="6"/>
    <s v="tabletop games"/>
    <x v="2275"/>
    <d v="2014-11-22T14:47:59"/>
    <x v="227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0.94501647446457993"/>
    <n v="64.74666666666667"/>
    <x v="6"/>
    <s v="tabletop games"/>
    <x v="2276"/>
    <d v="2013-12-06T15:38:09"/>
    <x v="2275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0.70880587058038691"/>
    <n v="57.932367149758456"/>
    <x v="6"/>
    <s v="tabletop games"/>
    <x v="2277"/>
    <d v="2012-01-28T16:17:03"/>
    <x v="2276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0.36941263391207979"/>
    <n v="53.078431372549019"/>
    <x v="6"/>
    <s v="tabletop games"/>
    <x v="2278"/>
    <d v="2015-11-30T17:01:07"/>
    <x v="2277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0.65019505851755521"/>
    <n v="48.0625"/>
    <x v="6"/>
    <s v="tabletop games"/>
    <x v="2279"/>
    <d v="2015-01-16T19:21:39"/>
    <x v="2278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0.24778447807233789"/>
    <n v="82.396874999999994"/>
    <x v="6"/>
    <s v="tabletop games"/>
    <x v="2280"/>
    <d v="2015-08-18T14:59:51"/>
    <x v="2279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0.54054054054054057"/>
    <n v="50.454545454545453"/>
    <x v="4"/>
    <s v="rock"/>
    <x v="2281"/>
    <d v="2011-05-24T06:51:37"/>
    <x v="228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0.53956834532374098"/>
    <n v="115.83333333333333"/>
    <x v="4"/>
    <s v="rock"/>
    <x v="2282"/>
    <d v="2015-11-15T04:11:26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0.99151920572701502"/>
    <n v="63.03458333333333"/>
    <x v="4"/>
    <s v="rock"/>
    <x v="2283"/>
    <d v="2012-03-10T03:00:04"/>
    <x v="2282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0.94143194937606589"/>
    <n v="108.02152542372882"/>
    <x v="4"/>
    <s v="rock"/>
    <x v="2284"/>
    <d v="2011-02-11T19:07:25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0.82394946443284811"/>
    <n v="46.088607594936711"/>
    <x v="4"/>
    <s v="rock"/>
    <x v="2285"/>
    <d v="2012-05-30T04:27:23"/>
    <x v="2284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0.99933377748167884"/>
    <n v="107.21428571428571"/>
    <x v="4"/>
    <s v="rock"/>
    <x v="2286"/>
    <d v="2013-08-08T23:07:34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0.83348922668869552"/>
    <n v="50.9338679245283"/>
    <x v="4"/>
    <s v="rock"/>
    <x v="2287"/>
    <d v="2014-06-02T16:01:00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0.99900099900099903"/>
    <n v="40.04"/>
    <x v="4"/>
    <s v="rock"/>
    <x v="2288"/>
    <d v="2012-06-07T19:51:29"/>
    <x v="2287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0.93109869646182497"/>
    <n v="64.44"/>
    <x v="4"/>
    <s v="rock"/>
    <x v="2289"/>
    <d v="2013-10-24T23:57:40"/>
    <x v="2288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0.96092248558616267"/>
    <n v="53.827586206896555"/>
    <x v="4"/>
    <s v="rock"/>
    <x v="2290"/>
    <d v="2009-09-14T06:05:30"/>
    <x v="228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0.57870370370370372"/>
    <n v="100.46511627906976"/>
    <x v="4"/>
    <s v="rock"/>
    <x v="2291"/>
    <d v="2012-03-19T23:26:58"/>
    <x v="229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0.93239658556370353"/>
    <n v="46.630652173913049"/>
    <x v="4"/>
    <s v="rock"/>
    <x v="2292"/>
    <d v="2012-03-19T16:44:36"/>
    <x v="2291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0.92391304347826086"/>
    <n v="34.074074074074076"/>
    <x v="4"/>
    <s v="rock"/>
    <x v="2293"/>
    <d v="2012-08-30T16:59:59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0.68455265852870462"/>
    <n v="65.214642857142863"/>
    <x v="4"/>
    <s v="rock"/>
    <x v="2294"/>
    <d v="2012-12-21T17:21:20"/>
    <x v="2293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0.79840319361277445"/>
    <n v="44.205882352941174"/>
    <x v="4"/>
    <s v="rock"/>
    <x v="2295"/>
    <d v="2012-12-27T22:54:16"/>
    <x v="2294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0.6708193579300431"/>
    <n v="71.965517241379317"/>
    <x v="4"/>
    <s v="rock"/>
    <x v="2296"/>
    <d v="2012-01-19T17:33:46"/>
    <x v="229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0.99403578528827041"/>
    <n v="52.94736842105263"/>
    <x v="4"/>
    <s v="rock"/>
    <x v="2297"/>
    <d v="2012-02-09T01:00:49"/>
    <x v="2296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0.95171626165852419"/>
    <n v="109.45138888888889"/>
    <x v="4"/>
    <s v="rock"/>
    <x v="2298"/>
    <d v="2014-02-24T20:10:33"/>
    <x v="2297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0.28557829604950025"/>
    <n v="75.035714285714292"/>
    <x v="4"/>
    <s v="rock"/>
    <x v="2299"/>
    <d v="2011-01-22T00:46:49"/>
    <x v="2298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0.98765432098765427"/>
    <n v="115.71428571428571"/>
    <x v="4"/>
    <s v="rock"/>
    <x v="2300"/>
    <d v="2012-06-14T17:26:56"/>
    <x v="2299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0.74847834352760834"/>
    <n v="31.659810426540286"/>
    <x v="4"/>
    <s v="indie rock"/>
    <x v="2301"/>
    <d v="2013-05-22T03:31:36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0.5859872611464968"/>
    <n v="46.176470588235297"/>
    <x v="4"/>
    <s v="indie rock"/>
    <x v="2302"/>
    <d v="2013-11-27T20:50:34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0.91442537934476109"/>
    <n v="68.481650485436887"/>
    <x v="4"/>
    <s v="indie rock"/>
    <x v="2303"/>
    <d v="2011-11-03T02:39:56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0.99304537224305767"/>
    <n v="53.469203539823013"/>
    <x v="4"/>
    <s v="indie rock"/>
    <x v="2304"/>
    <d v="2010-11-20T19:34:51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0.98787113769826029"/>
    <n v="109.10778443113773"/>
    <x v="4"/>
    <s v="indie rock"/>
    <x v="2305"/>
    <d v="2014-07-14T16:41:12"/>
    <x v="230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0.93669293867337511"/>
    <n v="51.185616438356163"/>
    <x v="4"/>
    <s v="indie rock"/>
    <x v="2306"/>
    <d v="2012-02-09T04:02:09"/>
    <x v="230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0.93757815259204103"/>
    <n v="27.936800000000002"/>
    <x v="4"/>
    <s v="indie rock"/>
    <x v="2307"/>
    <d v="2012-04-05T19:15:33"/>
    <x v="230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0.98710622111850588"/>
    <n v="82.496921824104234"/>
    <x v="4"/>
    <s v="indie rock"/>
    <x v="2308"/>
    <d v="2014-07-31T23:06:36"/>
    <x v="2306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0.93743115739937843"/>
    <n v="59.817476635514019"/>
    <x v="4"/>
    <s v="indie rock"/>
    <x v="2309"/>
    <d v="2013-02-02T23:42:17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0.23318732025669259"/>
    <n v="64.816470588235291"/>
    <x v="4"/>
    <s v="indie rock"/>
    <x v="2310"/>
    <d v="2013-02-19T19:03:35"/>
    <x v="2308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0.96051227321237997"/>
    <n v="90.09615384615384"/>
    <x v="4"/>
    <s v="indie rock"/>
    <x v="2311"/>
    <d v="2014-04-07T00:06:29"/>
    <x v="230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0.92707045735475901"/>
    <n v="40.962025316455694"/>
    <x v="4"/>
    <s v="indie rock"/>
    <x v="2312"/>
    <d v="2014-03-18T15:11:18"/>
    <x v="231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0.56869752343602487"/>
    <n v="56.000127388535034"/>
    <x v="4"/>
    <s v="indie rock"/>
    <x v="2313"/>
    <d v="2012-04-03T23:00:26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0.63706440721156909"/>
    <n v="37.672800000000002"/>
    <x v="4"/>
    <s v="indie rock"/>
    <x v="2314"/>
    <d v="2012-05-08T13:14:17"/>
    <x v="2312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0.97465886939571145"/>
    <n v="40.078125"/>
    <x v="4"/>
    <s v="indie rock"/>
    <x v="2315"/>
    <d v="2012-04-05T17:25:43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0.9611441459913882"/>
    <n v="78.031999999999996"/>
    <x v="4"/>
    <s v="indie rock"/>
    <x v="2316"/>
    <d v="2009-09-23T17:24:10"/>
    <x v="2314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0.96153846153846156"/>
    <n v="18.90909090909091"/>
    <x v="4"/>
    <s v="indie rock"/>
    <x v="2317"/>
    <d v="2010-01-14T13:00:49"/>
    <x v="2315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0.82603667602841568"/>
    <n v="37.134969325153371"/>
    <x v="4"/>
    <s v="indie rock"/>
    <x v="2318"/>
    <d v="2009-08-25T15:26:54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0.92850510677808729"/>
    <n v="41.961038961038959"/>
    <x v="4"/>
    <s v="indie rock"/>
    <x v="2319"/>
    <d v="2013-11-15T01:58:05"/>
    <x v="2317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0.92030185900975525"/>
    <n v="61.044943820224717"/>
    <x v="4"/>
    <s v="indie rock"/>
    <x v="2320"/>
    <d v="2014-02-26T19:36:40"/>
    <x v="2318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2.5561743341404357"/>
    <n v="64.53125"/>
    <x v="7"/>
    <s v="small batch"/>
    <x v="2321"/>
    <d v="2017-03-05T06:15:01"/>
    <x v="2319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1.764705882352942"/>
    <n v="21.25"/>
    <x v="7"/>
    <s v="small batch"/>
    <x v="2322"/>
    <d v="2017-03-10T21:29:29"/>
    <x v="2320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2.0833333333333335"/>
    <n v="30"/>
    <x v="7"/>
    <s v="small batch"/>
    <x v="2323"/>
    <d v="2017-03-13T18:07:27"/>
    <x v="232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4.823151125401929"/>
    <n v="25.491803278688526"/>
    <x v="7"/>
    <s v="small batch"/>
    <x v="2324"/>
    <d v="2017-02-24T21:14:45"/>
    <x v="2322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12.5"/>
    <n v="11.428571428571429"/>
    <x v="7"/>
    <s v="small batch"/>
    <x v="2325"/>
    <d v="2017-02-28T00:32:11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38.88888888888889"/>
    <n v="108"/>
    <x v="7"/>
    <s v="small batch"/>
    <x v="2326"/>
    <d v="2017-03-10T00:49:08"/>
    <x v="2324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0.19007998620127917"/>
    <n v="54.883162444113267"/>
    <x v="7"/>
    <s v="small batch"/>
    <x v="2327"/>
    <d v="2014-07-22T22:00:40"/>
    <x v="2325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0.39300451955197485"/>
    <n v="47.383612662942269"/>
    <x v="7"/>
    <s v="small batch"/>
    <x v="2328"/>
    <d v="2015-05-15T18:45:37"/>
    <x v="2326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0.9441087613293051"/>
    <n v="211.84"/>
    <x v="7"/>
    <s v="small batch"/>
    <x v="2329"/>
    <d v="2014-06-17T14:59:06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0.97634456594510155"/>
    <n v="219.92638036809817"/>
    <x v="7"/>
    <s v="small batch"/>
    <x v="2330"/>
    <d v="2015-11-24T21:35:43"/>
    <x v="2328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0.69293466492278111"/>
    <n v="40.795406360424032"/>
    <x v="7"/>
    <s v="small batch"/>
    <x v="2331"/>
    <d v="2014-07-19T00:08:10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0.94066297926778797"/>
    <n v="75.502840909090907"/>
    <x v="7"/>
    <s v="small batch"/>
    <x v="2332"/>
    <d v="2015-01-07T15:04:31"/>
    <x v="233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0.47132757266300079"/>
    <n v="13.542553191489361"/>
    <x v="7"/>
    <s v="small batch"/>
    <x v="2333"/>
    <d v="2014-05-08T15:36:30"/>
    <x v="2331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0.98087297694948505"/>
    <n v="60.865671641791046"/>
    <x v="7"/>
    <s v="small batch"/>
    <x v="2334"/>
    <d v="2014-10-06T16:04:58"/>
    <x v="2332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0.97778473091364204"/>
    <n v="115.69230769230769"/>
    <x v="7"/>
    <s v="small batch"/>
    <x v="2335"/>
    <d v="2014-05-12T13:44:03"/>
    <x v="233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0.19203715995860063"/>
    <n v="48.104623556581984"/>
    <x v="7"/>
    <s v="small batch"/>
    <x v="2336"/>
    <d v="2014-01-27T22:11:35"/>
    <x v="2334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0.9036825062128172"/>
    <n v="74.184357541899445"/>
    <x v="7"/>
    <s v="small batch"/>
    <x v="2337"/>
    <d v="2014-05-27T15:22:23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0.98869591009458524"/>
    <n v="123.34552845528455"/>
    <x v="7"/>
    <s v="small batch"/>
    <x v="2338"/>
    <d v="2014-05-30T21:31:24"/>
    <x v="2336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0.33989558407657167"/>
    <n v="66.623188405797094"/>
    <x v="7"/>
    <s v="small batch"/>
    <x v="2339"/>
    <d v="2016-11-18T19:11:49"/>
    <x v="2337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0.94538063387771498"/>
    <n v="104.99007444168734"/>
    <x v="7"/>
    <s v="small batch"/>
    <x v="2340"/>
    <d v="2016-09-30T15:25:38"/>
    <x v="23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e v="#DIV/0!"/>
    <e v="#DIV/0!"/>
    <x v="2"/>
    <s v="web"/>
    <x v="2341"/>
    <d v="2015-06-12T19:31:44"/>
    <x v="2339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e v="#DIV/0!"/>
    <e v="#DIV/0!"/>
    <x v="2"/>
    <s v="web"/>
    <x v="2342"/>
    <d v="2014-09-15T16:51:10"/>
    <x v="234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3.333333333333336"/>
    <n v="300"/>
    <x v="2"/>
    <s v="web"/>
    <x v="2343"/>
    <d v="2015-11-19T19:48:25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000"/>
    <n v="1"/>
    <x v="2"/>
    <s v="web"/>
    <x v="2344"/>
    <d v="2016-05-25T17:27:49"/>
    <x v="234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e v="#DIV/0!"/>
    <e v="#DIV/0!"/>
    <x v="2"/>
    <s v="web"/>
    <x v="2345"/>
    <d v="2015-02-25T00:02:36"/>
    <x v="2343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1538.4615384615386"/>
    <n v="13"/>
    <x v="2"/>
    <s v="web"/>
    <x v="2346"/>
    <d v="2016-09-02T19:10:31"/>
    <x v="2344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66.666666666666671"/>
    <n v="15"/>
    <x v="2"/>
    <s v="web"/>
    <x v="2347"/>
    <d v="2016-07-26T14:34:36"/>
    <x v="2345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259.25925925925924"/>
    <n v="54"/>
    <x v="2"/>
    <s v="web"/>
    <x v="2348"/>
    <d v="2015-12-22T22:22:1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e v="#DIV/0!"/>
    <e v="#DIV/0!"/>
    <x v="2"/>
    <s v="web"/>
    <x v="2349"/>
    <d v="2015-07-13T18:37:08"/>
    <x v="2347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e v="#DIV/0!"/>
    <e v="#DIV/0!"/>
    <x v="2"/>
    <s v="web"/>
    <x v="2350"/>
    <d v="2016-12-04T20:12:50"/>
    <x v="2348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75"/>
    <n v="15.428571428571429"/>
    <x v="2"/>
    <s v="web"/>
    <x v="2351"/>
    <d v="2015-03-31T02:25:39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e v="#DIV/0!"/>
    <e v="#DIV/0!"/>
    <x v="2"/>
    <s v="web"/>
    <x v="2352"/>
    <d v="2015-04-07T15:12:3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e v="#DIV/0!"/>
    <e v="#DIV/0!"/>
    <x v="2"/>
    <s v="web"/>
    <x v="2353"/>
    <d v="2015-04-09T16:13:42"/>
    <x v="2351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1400"/>
    <n v="25"/>
    <x v="2"/>
    <s v="web"/>
    <x v="2354"/>
    <d v="2014-11-11T17:21:00"/>
    <x v="2352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45.45454545454547"/>
    <n v="27.5"/>
    <x v="2"/>
    <s v="web"/>
    <x v="2355"/>
    <d v="2015-04-02T22:02:16"/>
    <x v="2353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e v="#DIV/0!"/>
    <e v="#DIV/0!"/>
    <x v="2"/>
    <s v="web"/>
    <x v="2356"/>
    <d v="2015-05-06T18:48:24"/>
    <x v="235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e v="#DIV/0!"/>
    <e v="#DIV/0!"/>
    <x v="2"/>
    <s v="web"/>
    <x v="2357"/>
    <d v="2015-09-17T14:52:58"/>
    <x v="2355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e v="#DIV/0!"/>
    <e v="#DIV/0!"/>
    <x v="2"/>
    <s v="web"/>
    <x v="2358"/>
    <d v="2014-12-05T22:20:36"/>
    <x v="235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6.8119891008174385"/>
    <n v="367"/>
    <x v="2"/>
    <s v="web"/>
    <x v="2359"/>
    <d v="2015-06-04T15:35:24"/>
    <x v="2357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2500"/>
    <n v="2"/>
    <x v="2"/>
    <s v="web"/>
    <x v="2360"/>
    <d v="2016-01-08T16:58:00"/>
    <x v="2358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e v="#DIV/0!"/>
    <e v="#DIV/0!"/>
    <x v="2"/>
    <s v="web"/>
    <x v="2361"/>
    <d v="2016-04-06T20:36:48"/>
    <x v="2359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3.5"/>
    <n v="60"/>
    <x v="2"/>
    <s v="web"/>
    <x v="2362"/>
    <d v="2014-11-11T16:31:10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e v="#DIV/0!"/>
    <e v="#DIV/0!"/>
    <x v="2"/>
    <s v="web"/>
    <x v="2363"/>
    <d v="2015-11-14T00:16:40"/>
    <x v="2361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e v="#DIV/0!"/>
    <e v="#DIV/0!"/>
    <x v="2"/>
    <s v="web"/>
    <x v="2364"/>
    <d v="2015-09-01T22:25:56"/>
    <x v="2362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e v="#DIV/0!"/>
    <e v="#DIV/0!"/>
    <x v="2"/>
    <s v="web"/>
    <x v="2365"/>
    <d v="2015-12-08T17:40:2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9.5057034220532319"/>
    <n v="97.407407407407405"/>
    <x v="2"/>
    <s v="web"/>
    <x v="2366"/>
    <d v="2015-09-21T12:45:33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74.626865671641795"/>
    <n v="47.857142857142854"/>
    <x v="2"/>
    <s v="web"/>
    <x v="2367"/>
    <d v="2016-02-25T23:16:56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400"/>
    <n v="50"/>
    <x v="2"/>
    <s v="web"/>
    <x v="2368"/>
    <d v="2015-02-28T17:19:25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e v="#DIV/0!"/>
    <e v="#DIV/0!"/>
    <x v="2"/>
    <s v="web"/>
    <x v="2369"/>
    <d v="2016-01-11T19:30:11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04.8780487804878"/>
    <n v="20.5"/>
    <x v="2"/>
    <s v="web"/>
    <x v="2370"/>
    <d v="2014-11-18T04:32:21"/>
    <x v="2368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e v="#DIV/0!"/>
    <e v="#DIV/0!"/>
    <x v="2"/>
    <s v="web"/>
    <x v="2371"/>
    <d v="2015-05-26T18:39:56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0.555555555555557"/>
    <n v="30"/>
    <x v="2"/>
    <s v="web"/>
    <x v="2372"/>
    <d v="2015-03-25T01:39:31"/>
    <x v="237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17000"/>
    <n v="50"/>
    <x v="2"/>
    <s v="web"/>
    <x v="2373"/>
    <d v="2015-07-30T15:53:44"/>
    <x v="2371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2200"/>
    <n v="10"/>
    <x v="2"/>
    <s v="web"/>
    <x v="2374"/>
    <d v="2015-01-13T20:14:20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e v="#DIV/0!"/>
    <e v="#DIV/0!"/>
    <x v="2"/>
    <s v="web"/>
    <x v="2375"/>
    <d v="2016-08-10T20:03:57"/>
    <x v="2373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9.1931480403272765"/>
    <n v="81.582499999999996"/>
    <x v="2"/>
    <s v="web"/>
    <x v="2376"/>
    <d v="2015-11-10T22:12:46"/>
    <x v="2374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e v="#DIV/0!"/>
    <e v="#DIV/0!"/>
    <x v="2"/>
    <s v="web"/>
    <x v="2377"/>
    <d v="2016-10-26T20:53:03"/>
    <x v="2375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e v="#DIV/0!"/>
    <e v="#DIV/0!"/>
    <x v="2"/>
    <s v="web"/>
    <x v="2378"/>
    <d v="2015-07-28T00:18:50"/>
    <x v="2376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e v="#DIV/0!"/>
    <e v="#DIV/0!"/>
    <x v="2"/>
    <s v="web"/>
    <x v="2379"/>
    <d v="2015-08-21T00:23:36"/>
    <x v="2377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272.72727272727275"/>
    <n v="18.333333333333332"/>
    <x v="2"/>
    <s v="web"/>
    <x v="2380"/>
    <d v="2015-09-01T19:02:22"/>
    <x v="2378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54.964990451941439"/>
    <n v="224.42857142857142"/>
    <x v="2"/>
    <s v="web"/>
    <x v="2381"/>
    <d v="2015-03-11T22:27:28"/>
    <x v="2379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40"/>
    <n v="37.5"/>
    <x v="2"/>
    <s v="web"/>
    <x v="2382"/>
    <d v="2015-07-10T04:30:03"/>
    <x v="238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22.988505747126435"/>
    <n v="145"/>
    <x v="2"/>
    <s v="web"/>
    <x v="2383"/>
    <d v="2015-01-23T01:21:47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25"/>
    <n v="1"/>
    <x v="2"/>
    <s v="web"/>
    <x v="2384"/>
    <d v="2014-10-15T01:37:23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82.487309644670049"/>
    <n v="112.57142857142857"/>
    <x v="2"/>
    <s v="web"/>
    <x v="2385"/>
    <d v="2015-07-06T16:50:32"/>
    <x v="2383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e v="#DIV/0!"/>
    <e v="#DIV/0!"/>
    <x v="2"/>
    <s v="web"/>
    <x v="2386"/>
    <d v="2014-11-11T20:07:04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46.19883040935673"/>
    <n v="342"/>
    <x v="2"/>
    <s v="web"/>
    <x v="2387"/>
    <d v="2016-06-07T15:02:20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79.91360691144709"/>
    <n v="57.875"/>
    <x v="2"/>
    <s v="web"/>
    <x v="2388"/>
    <d v="2014-12-16T20:29:19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533.33333333333337"/>
    <n v="30"/>
    <x v="2"/>
    <s v="web"/>
    <x v="2389"/>
    <d v="2015-06-24T15:40:52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e v="#DIV/0!"/>
    <e v="#DIV/0!"/>
    <x v="2"/>
    <s v="web"/>
    <x v="2390"/>
    <d v="2014-11-25T06:17:44"/>
    <x v="2388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800"/>
    <n v="25"/>
    <x v="2"/>
    <s v="web"/>
    <x v="2391"/>
    <d v="2015-03-01T19:04:04"/>
    <x v="2389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e v="#DIV/0!"/>
    <e v="#DIV/0!"/>
    <x v="2"/>
    <s v="web"/>
    <x v="2392"/>
    <d v="2015-09-29T02:53:43"/>
    <x v="239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2000"/>
    <n v="50"/>
    <x v="2"/>
    <s v="web"/>
    <x v="2393"/>
    <d v="2015-07-09T15:33:37"/>
    <x v="2391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1666.6666666666667"/>
    <n v="1.5"/>
    <x v="2"/>
    <s v="web"/>
    <x v="2394"/>
    <d v="2015-01-27T08:41:33"/>
    <x v="2392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e v="#DIV/0!"/>
    <e v="#DIV/0!"/>
    <x v="2"/>
    <s v="web"/>
    <x v="2395"/>
    <d v="2016-12-13T02:54:47"/>
    <x v="2393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500"/>
    <n v="10"/>
    <x v="2"/>
    <s v="web"/>
    <x v="2396"/>
    <d v="2015-09-15T20:22:38"/>
    <x v="2394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e v="#DIV/0!"/>
    <e v="#DIV/0!"/>
    <x v="2"/>
    <s v="web"/>
    <x v="2397"/>
    <d v="2014-12-03T21:14:16"/>
    <x v="2395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e v="#DIV/0!"/>
    <e v="#DIV/0!"/>
    <x v="2"/>
    <s v="web"/>
    <x v="2398"/>
    <d v="2015-06-02T21:59:44"/>
    <x v="2396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e v="#DIV/0!"/>
    <e v="#DIV/0!"/>
    <x v="2"/>
    <s v="web"/>
    <x v="2399"/>
    <d v="2014-11-13T20:28:26"/>
    <x v="239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e v="#DIV/0!"/>
    <e v="#DIV/0!"/>
    <x v="2"/>
    <s v="web"/>
    <x v="2400"/>
    <d v="2016-03-15T06:26:04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39.30348258706468"/>
    <n v="22.333333333333332"/>
    <x v="7"/>
    <s v="food trucks"/>
    <x v="2401"/>
    <d v="2016-01-05T19:44:56"/>
    <x v="2399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230.76923076923077"/>
    <n v="52"/>
    <x v="7"/>
    <s v="food trucks"/>
    <x v="2402"/>
    <d v="2015-04-13T16:18:51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5.9405940594059405"/>
    <n v="16.833333333333332"/>
    <x v="7"/>
    <s v="food trucks"/>
    <x v="2403"/>
    <d v="2016-01-30T21:10:58"/>
    <x v="2401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e v="#DIV/0!"/>
    <e v="#DIV/0!"/>
    <x v="7"/>
    <s v="food trucks"/>
    <x v="2404"/>
    <d v="2015-12-04T00:56:47"/>
    <x v="2402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4.4404973357015987"/>
    <n v="56.3"/>
    <x v="7"/>
    <s v="food trucks"/>
    <x v="2405"/>
    <d v="2016-08-13T14:02:55"/>
    <x v="2403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2.4163568773234201"/>
    <n v="84.0625"/>
    <x v="7"/>
    <s v="food trucks"/>
    <x v="2406"/>
    <d v="2014-12-10T02:39:50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3.9589706676264171"/>
    <n v="168.39393939393941"/>
    <x v="7"/>
    <s v="food trucks"/>
    <x v="2407"/>
    <d v="2015-03-19T13:48:48"/>
    <x v="2405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500"/>
    <n v="15"/>
    <x v="7"/>
    <s v="food trucks"/>
    <x v="2408"/>
    <d v="2014-10-07T03:22:37"/>
    <x v="2406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54.347826086956523"/>
    <n v="76.666666666666671"/>
    <x v="7"/>
    <s v="food trucks"/>
    <x v="2409"/>
    <d v="2015-07-19T21:01:15"/>
    <x v="2407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e v="#DIV/0!"/>
    <e v="#DIV/0!"/>
    <x v="7"/>
    <s v="food trucks"/>
    <x v="2410"/>
    <d v="2015-08-08T09:47:55"/>
    <x v="2408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65.56291390728478"/>
    <n v="50.333333333333336"/>
    <x v="7"/>
    <s v="food trucks"/>
    <x v="2411"/>
    <d v="2015-07-26T17:34:42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e v="#DIV/0!"/>
    <e v="#DIV/0!"/>
    <x v="7"/>
    <s v="food trucks"/>
    <x v="2412"/>
    <d v="2016-10-12T17:41:13"/>
    <x v="2410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20"/>
    <n v="8.3333333333333339"/>
    <x v="7"/>
    <s v="food trucks"/>
    <x v="2413"/>
    <d v="2014-05-01T02:38:02"/>
    <x v="2411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2.608695652173914"/>
    <n v="35.384615384615387"/>
    <x v="7"/>
    <s v="food trucks"/>
    <x v="2414"/>
    <d v="2015-07-13T16:41:00"/>
    <x v="2412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79.1044776119403"/>
    <n v="55.833333333333336"/>
    <x v="7"/>
    <s v="food trucks"/>
    <x v="2415"/>
    <d v="2016-06-15T20:42:26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4000"/>
    <n v="5"/>
    <x v="7"/>
    <s v="food trucks"/>
    <x v="2416"/>
    <d v="2015-01-15T17:42:23"/>
    <x v="2414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e v="#DIV/0!"/>
    <e v="#DIV/0!"/>
    <x v="7"/>
    <s v="food trucks"/>
    <x v="2417"/>
    <d v="2014-07-11T21:13:07"/>
    <x v="2415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5000"/>
    <n v="1"/>
    <x v="7"/>
    <s v="food trucks"/>
    <x v="2418"/>
    <d v="2015-01-23T20:34:04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e v="#DIV/0!"/>
    <e v="#DIV/0!"/>
    <x v="7"/>
    <s v="food trucks"/>
    <x v="2419"/>
    <d v="2014-12-20T17:43:09"/>
    <x v="2417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6.7453018792483004"/>
    <n v="69.472222222222229"/>
    <x v="7"/>
    <s v="food trucks"/>
    <x v="2420"/>
    <d v="2014-09-11T00:41:35"/>
    <x v="2418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6000"/>
    <n v="1"/>
    <x v="7"/>
    <s v="food trucks"/>
    <x v="2421"/>
    <d v="2015-01-22T16:29:56"/>
    <x v="2419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500"/>
    <n v="1"/>
    <x v="7"/>
    <s v="food trucks"/>
    <x v="2422"/>
    <d v="2015-02-09T17:23:56"/>
    <x v="242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7500"/>
    <n v="8"/>
    <x v="7"/>
    <s v="food trucks"/>
    <x v="2423"/>
    <d v="2014-12-01T16:54:50"/>
    <x v="2421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80.645161290322577"/>
    <n v="34.444444444444443"/>
    <x v="7"/>
    <s v="food trucks"/>
    <x v="2424"/>
    <d v="2014-09-27T21:25:08"/>
    <x v="2422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3500"/>
    <n v="1"/>
    <x v="7"/>
    <s v="food trucks"/>
    <x v="2425"/>
    <d v="2016-05-12T21:55:49"/>
    <x v="2423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e v="#DIV/0!"/>
    <e v="#DIV/0!"/>
    <x v="7"/>
    <s v="food trucks"/>
    <x v="2426"/>
    <d v="2015-06-09T04:04:52"/>
    <x v="2424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50000"/>
    <n v="1"/>
    <x v="7"/>
    <s v="food trucks"/>
    <x v="2427"/>
    <d v="2016-02-12T07:38:53"/>
    <x v="2425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35000"/>
    <n v="1"/>
    <x v="7"/>
    <s v="food trucks"/>
    <x v="2428"/>
    <d v="2015-02-10T18:49:11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69.825436408977552"/>
    <n v="501.25"/>
    <x v="7"/>
    <s v="food trucks"/>
    <x v="2429"/>
    <d v="2016-12-30T21:06:06"/>
    <x v="242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42.85714285714286"/>
    <n v="10.5"/>
    <x v="7"/>
    <s v="food trucks"/>
    <x v="2430"/>
    <d v="2016-01-13T03:08:24"/>
    <x v="2428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50000"/>
    <n v="1"/>
    <x v="7"/>
    <s v="food trucks"/>
    <x v="2431"/>
    <d v="2016-04-29T02:23:33"/>
    <x v="2429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7000"/>
    <n v="1"/>
    <x v="7"/>
    <s v="food trucks"/>
    <x v="2432"/>
    <d v="2015-02-06T05:14:57"/>
    <x v="243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e v="#DIV/0!"/>
    <e v="#DIV/0!"/>
    <x v="7"/>
    <s v="food trucks"/>
    <x v="2433"/>
    <d v="2016-01-28T21:35:43"/>
    <x v="2431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769.23076923076928"/>
    <n v="13"/>
    <x v="7"/>
    <s v="food trucks"/>
    <x v="2434"/>
    <d v="2015-06-25T04:27:5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204.24836601307189"/>
    <n v="306"/>
    <x v="7"/>
    <s v="food trucks"/>
    <x v="2435"/>
    <d v="2015-09-05T06:39:46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2600"/>
    <n v="22.5"/>
    <x v="7"/>
    <s v="food trucks"/>
    <x v="2436"/>
    <d v="2015-11-30T14:46:10"/>
    <x v="2434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e v="#DIV/0!"/>
    <e v="#DIV/0!"/>
    <x v="7"/>
    <s v="food trucks"/>
    <x v="2437"/>
    <d v="2015-01-27T23:09:48"/>
    <x v="2435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00"/>
    <n v="50"/>
    <x v="7"/>
    <s v="food trucks"/>
    <x v="2438"/>
    <d v="2015-10-08T21:57:42"/>
    <x v="2436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e v="#DIV/0!"/>
    <e v="#DIV/0!"/>
    <x v="7"/>
    <s v="food trucks"/>
    <x v="2439"/>
    <d v="2015-09-18T19:38:49"/>
    <x v="2437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500"/>
    <n v="5"/>
    <x v="7"/>
    <s v="food trucks"/>
    <x v="2440"/>
    <d v="2016-01-14T21:35:13"/>
    <x v="2438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0.9269558769002596"/>
    <n v="74.22935779816514"/>
    <x v="7"/>
    <s v="small batch"/>
    <x v="2441"/>
    <d v="2015-07-02T03:00:54"/>
    <x v="2439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0.79401839475947855"/>
    <n v="81.252688172043008"/>
    <x v="7"/>
    <s v="small batch"/>
    <x v="2442"/>
    <d v="2015-02-17T16:00:28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0.49379070532817454"/>
    <n v="130.23469453376205"/>
    <x v="7"/>
    <s v="small batch"/>
    <x v="2443"/>
    <d v="2014-07-16T15:00:22"/>
    <x v="2441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0.92081031307550643"/>
    <n v="53.409836065573771"/>
    <x v="7"/>
    <s v="small batch"/>
    <x v="2444"/>
    <d v="2016-04-25T18:06:31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0.57870370370370372"/>
    <n v="75.130434782608702"/>
    <x v="7"/>
    <s v="small batch"/>
    <x v="2445"/>
    <d v="2015-08-27T04:33:41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0.59530896535301825"/>
    <n v="75.666666666666671"/>
    <x v="7"/>
    <s v="small batch"/>
    <x v="2446"/>
    <d v="2016-10-27T14:27:51"/>
    <x v="2444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0.23408239700374531"/>
    <n v="31.691394658753708"/>
    <x v="7"/>
    <s v="small batch"/>
    <x v="2447"/>
    <d v="2016-10-11T11:16:33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0.93023255813953487"/>
    <n v="47.777777777777779"/>
    <x v="7"/>
    <s v="small batch"/>
    <x v="2448"/>
    <d v="2016-08-25T07:35:13"/>
    <x v="2446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0.92592592592592593"/>
    <n v="90"/>
    <x v="7"/>
    <s v="small batch"/>
    <x v="2449"/>
    <d v="2014-10-31T03:25:15"/>
    <x v="2447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0.98489628713797672"/>
    <n v="149.31401960784314"/>
    <x v="7"/>
    <s v="small batch"/>
    <x v="2450"/>
    <d v="2014-09-20T01:44:16"/>
    <x v="2448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0.86617583369423989"/>
    <n v="62.06989247311828"/>
    <x v="7"/>
    <s v="small batch"/>
    <x v="2451"/>
    <d v="2017-02-13T21:48:10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0.74906367041198507"/>
    <n v="53.4"/>
    <x v="7"/>
    <s v="small batch"/>
    <x v="2452"/>
    <d v="2015-11-30T20:15:00"/>
    <x v="245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0.64641241111829351"/>
    <n v="69.268656716417908"/>
    <x v="7"/>
    <s v="small batch"/>
    <x v="2453"/>
    <d v="2017-01-03T16:36:49"/>
    <x v="245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0.99161378059836813"/>
    <n v="271.50769230769231"/>
    <x v="7"/>
    <s v="small batch"/>
    <x v="2454"/>
    <d v="2017-02-04T04:50:08"/>
    <x v="2452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0.5494505494505495"/>
    <n v="34.125"/>
    <x v="7"/>
    <s v="small batch"/>
    <x v="2455"/>
    <d v="2016-03-23T18:45:50"/>
    <x v="2453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0.5528934758569849"/>
    <n v="40.492537313432834"/>
    <x v="7"/>
    <s v="small batch"/>
    <x v="2456"/>
    <d v="2017-01-26T23:03:59"/>
    <x v="2454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0.97747556311092221"/>
    <n v="189.75806451612902"/>
    <x v="7"/>
    <s v="small batch"/>
    <x v="2457"/>
    <d v="2016-02-23T14:27:36"/>
    <x v="2455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0.9076057360682519"/>
    <n v="68.862499999999997"/>
    <x v="7"/>
    <s v="small batch"/>
    <x v="2458"/>
    <d v="2016-05-05T20:55:1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0.97799511002444983"/>
    <n v="108.77659574468085"/>
    <x v="7"/>
    <s v="small batch"/>
    <x v="2459"/>
    <d v="2016-02-07T15:18:05"/>
    <x v="2457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0.99217929263452787"/>
    <n v="125.98529411764706"/>
    <x v="7"/>
    <s v="small batch"/>
    <x v="2460"/>
    <d v="2016-11-30T04:29:27"/>
    <x v="2458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0.96339113680154143"/>
    <n v="90.523255813953483"/>
    <x v="4"/>
    <s v="indie rock"/>
    <x v="2461"/>
    <d v="2011-08-29T00:18:17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0.90327436958976293"/>
    <n v="28.880434782608695"/>
    <x v="4"/>
    <s v="indie rock"/>
    <x v="2462"/>
    <d v="2012-06-29T04:28:16"/>
    <x v="2459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0.86021505376344087"/>
    <n v="31"/>
    <x v="4"/>
    <s v="indie rock"/>
    <x v="2463"/>
    <d v="2013-03-08T02:40:25"/>
    <x v="246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0.90009000900090008"/>
    <n v="51.674418604651166"/>
    <x v="4"/>
    <s v="indie rock"/>
    <x v="2464"/>
    <d v="2015-09-01T21:36:37"/>
    <x v="2461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0.55511498810467885"/>
    <n v="26.270833333333332"/>
    <x v="4"/>
    <s v="indie rock"/>
    <x v="2465"/>
    <d v="2012-08-24T17:15:48"/>
    <x v="246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4-09T02:27:33"/>
    <x v="246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0.84388185654008441"/>
    <n v="27.558139534883722"/>
    <x v="4"/>
    <s v="indie rock"/>
    <x v="2467"/>
    <d v="2012-04-26T20:58:51"/>
    <x v="2464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0.93268791329733147"/>
    <n v="36.97137931034483"/>
    <x v="4"/>
    <s v="indie rock"/>
    <x v="2468"/>
    <d v="2012-09-22T03:42:01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0.87976539589442815"/>
    <n v="29.021276595744681"/>
    <x v="4"/>
    <s v="indie rock"/>
    <x v="2469"/>
    <d v="2011-01-14T10:18:49"/>
    <x v="246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0.96933038656895809"/>
    <n v="28.65666666666667"/>
    <x v="4"/>
    <s v="indie rock"/>
    <x v="2470"/>
    <d v="2012-04-24T01:47:35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0.78125"/>
    <n v="37.647058823529413"/>
    <x v="4"/>
    <s v="indie rock"/>
    <x v="2471"/>
    <d v="2011-12-16T23:49:52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0.73659254254067463"/>
    <n v="97.904038461538462"/>
    <x v="4"/>
    <s v="indie rock"/>
    <x v="2472"/>
    <d v="2010-06-25T02:46:20"/>
    <x v="2469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0-11T17:57:49"/>
    <x v="247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0.99996400129595331"/>
    <n v="131.58368421052631"/>
    <x v="4"/>
    <s v="indie rock"/>
    <x v="2474"/>
    <d v="2010-08-27T00:16:16"/>
    <x v="2471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0.95492742551566079"/>
    <n v="32.320987654320987"/>
    <x v="4"/>
    <s v="indie rock"/>
    <x v="2475"/>
    <d v="2010-05-12T06:54:15"/>
    <x v="2472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0.95217691447070874"/>
    <n v="61.103999999999999"/>
    <x v="4"/>
    <s v="indie rock"/>
    <x v="2476"/>
    <d v="2014-10-01T07:52:50"/>
    <x v="247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0.58365758754863817"/>
    <n v="31.341463414634145"/>
    <x v="4"/>
    <s v="indie rock"/>
    <x v="2477"/>
    <d v="2012-06-28T16:35:45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0.78431372549019607"/>
    <n v="129.1139240506329"/>
    <x v="4"/>
    <s v="indie rock"/>
    <x v="2478"/>
    <d v="2012-12-14T22:48:33"/>
    <x v="247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0.74938176004796042"/>
    <n v="25.020624999999999"/>
    <x v="4"/>
    <s v="indie rock"/>
    <x v="2479"/>
    <d v="2012-07-17T17:26:34"/>
    <x v="2476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08-11T22:28:04"/>
    <x v="2477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0.88565330215833715"/>
    <n v="47.541473684210523"/>
    <x v="4"/>
    <s v="indie rock"/>
    <x v="2481"/>
    <d v="2012-03-31T15:30:08"/>
    <x v="247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0.99900099900099903"/>
    <n v="40.04"/>
    <x v="4"/>
    <s v="indie rock"/>
    <x v="2482"/>
    <d v="2011-06-17T18:46:23"/>
    <x v="2479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0.87929656274980017"/>
    <n v="65.84210526315789"/>
    <x v="4"/>
    <s v="indie rock"/>
    <x v="2483"/>
    <d v="2012-03-02T18:00:0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0.83810052896116249"/>
    <n v="46.401222222222216"/>
    <x v="4"/>
    <s v="indie rock"/>
    <x v="2484"/>
    <d v="2011-08-16T22:00:03"/>
    <x v="248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0.96852300242130751"/>
    <n v="50.365853658536587"/>
    <x v="4"/>
    <s v="indie rock"/>
    <x v="2485"/>
    <d v="2011-09-07T23:57:59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0.37641154328732745"/>
    <n v="26.566666666666666"/>
    <x v="4"/>
    <s v="indie rock"/>
    <x v="2486"/>
    <d v="2012-03-23T16:59:36"/>
    <x v="2483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0.99949358991444337"/>
    <n v="39.493684210526318"/>
    <x v="4"/>
    <s v="indie rock"/>
    <x v="2487"/>
    <d v="2012-04-27T01:59:57"/>
    <x v="248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0.93720712277413309"/>
    <n v="49.246153846153845"/>
    <x v="4"/>
    <s v="indie rock"/>
    <x v="2488"/>
    <d v="2011-10-17T15:11:4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0.74810302447365606"/>
    <n v="62.38"/>
    <x v="4"/>
    <s v="indie rock"/>
    <x v="2489"/>
    <d v="2013-04-09T16:33:59"/>
    <x v="2486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0.82372322899505768"/>
    <n v="37.9375"/>
    <x v="4"/>
    <s v="indie rock"/>
    <x v="2490"/>
    <d v="2012-04-24T05:27:56"/>
    <x v="2487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0.96899224806201545"/>
    <n v="51.6"/>
    <x v="4"/>
    <s v="indie rock"/>
    <x v="2491"/>
    <d v="2010-12-30T20:08:34"/>
    <x v="2488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0.8"/>
    <n v="27.777777777777779"/>
    <x v="4"/>
    <s v="indie rock"/>
    <x v="2492"/>
    <d v="2012-04-25T23:39:48"/>
    <x v="2489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0.77700077700077697"/>
    <n v="99.382239382239376"/>
    <x v="4"/>
    <s v="indie rock"/>
    <x v="2493"/>
    <d v="2013-03-15T04:02:20"/>
    <x v="249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0.9900467302056658"/>
    <n v="38.848205128205123"/>
    <x v="4"/>
    <s v="indie rock"/>
    <x v="2494"/>
    <d v="2012-04-23T15:29:0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0.78408823606283162"/>
    <n v="45.548809523809524"/>
    <x v="4"/>
    <s v="indie rock"/>
    <x v="2495"/>
    <d v="2012-05-07T22:42:55"/>
    <x v="2492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2-22T23:54:52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0.88674886828675692"/>
    <n v="80.551071428571419"/>
    <x v="4"/>
    <s v="indie rock"/>
    <x v="2497"/>
    <d v="2011-07-06T21:05:38"/>
    <x v="2494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0.94696969696969702"/>
    <n v="52.8"/>
    <x v="4"/>
    <s v="indie rock"/>
    <x v="2498"/>
    <d v="2015-01-13T23:13:07"/>
    <x v="2495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0.49352251696483651"/>
    <n v="47.676470588235297"/>
    <x v="4"/>
    <s v="indie rock"/>
    <x v="2499"/>
    <d v="2012-11-13T15:33:57"/>
    <x v="2496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0.88235294117647056"/>
    <n v="23.448275862068964"/>
    <x v="4"/>
    <s v="indie rock"/>
    <x v="2500"/>
    <d v="2012-05-24T18:32:55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9.145907473309606"/>
    <n v="40.142857142857146"/>
    <x v="7"/>
    <s v="restaurants"/>
    <x v="2501"/>
    <d v="2015-08-28T18:38:24"/>
    <x v="2498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1279.0697674418604"/>
    <n v="17.2"/>
    <x v="7"/>
    <s v="restaurants"/>
    <x v="2502"/>
    <d v="2014-08-07T19:48:38"/>
    <x v="2499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e v="#DIV/0!"/>
    <e v="#DIV/0!"/>
    <x v="7"/>
    <s v="restaurants"/>
    <x v="2503"/>
    <d v="2016-05-08T21:35:08"/>
    <x v="25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e v="#DIV/0!"/>
    <e v="#DIV/0!"/>
    <x v="7"/>
    <s v="restaurants"/>
    <x v="2504"/>
    <d v="2014-10-16T00:22:14"/>
    <x v="2501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e v="#DIV/0!"/>
    <e v="#DIV/0!"/>
    <x v="7"/>
    <s v="restaurants"/>
    <x v="2505"/>
    <d v="2015-02-12T01:20:16"/>
    <x v="2502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66.66666666666666"/>
    <n v="15"/>
    <x v="7"/>
    <s v="restaurants"/>
    <x v="2506"/>
    <d v="2015-09-11T07:07:49"/>
    <x v="2503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e v="#DIV/0!"/>
    <e v="#DIV/0!"/>
    <x v="7"/>
    <s v="restaurants"/>
    <x v="2507"/>
    <d v="2015-04-11T01:45:04"/>
    <x v="25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e v="#DIV/0!"/>
    <e v="#DIV/0!"/>
    <x v="7"/>
    <s v="restaurants"/>
    <x v="2508"/>
    <d v="2014-07-15T22:50:34"/>
    <x v="2505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95"/>
    <n v="35.714285714285715"/>
    <x v="7"/>
    <s v="restaurants"/>
    <x v="2509"/>
    <d v="2015-02-23T19:25:4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666.66666666666663"/>
    <n v="37.5"/>
    <x v="7"/>
    <s v="restaurants"/>
    <x v="2510"/>
    <d v="2015-03-15T23:56:12"/>
    <x v="2507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e v="#DIV/0!"/>
    <e v="#DIV/0!"/>
    <x v="7"/>
    <s v="restaurants"/>
    <x v="2511"/>
    <d v="2016-01-02T10:43:33"/>
    <x v="2508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e v="#DIV/0!"/>
    <e v="#DIV/0!"/>
    <x v="7"/>
    <s v="restaurants"/>
    <x v="2512"/>
    <d v="2014-11-28T21:02:41"/>
    <x v="2509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e v="#DIV/0!"/>
    <e v="#DIV/0!"/>
    <x v="7"/>
    <s v="restaurants"/>
    <x v="2513"/>
    <d v="2016-12-28T00:09:49"/>
    <x v="2510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57.142857142857146"/>
    <n v="52.5"/>
    <x v="7"/>
    <s v="restaurants"/>
    <x v="2514"/>
    <d v="2014-08-03T09:21:17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5.376344086021505"/>
    <n v="77.5"/>
    <x v="7"/>
    <s v="restaurants"/>
    <x v="2515"/>
    <d v="2015-01-23T20:09:13"/>
    <x v="2512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e v="#DIV/0!"/>
    <e v="#DIV/0!"/>
    <x v="7"/>
    <s v="restaurants"/>
    <x v="2516"/>
    <d v="2014-10-30T15:40:52"/>
    <x v="251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.186757215619695"/>
    <n v="53.545454545454547"/>
    <x v="7"/>
    <s v="restaurants"/>
    <x v="2517"/>
    <d v="2015-02-17T19:15:30"/>
    <x v="2514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e v="#DIV/0!"/>
    <e v="#DIV/0!"/>
    <x v="7"/>
    <s v="restaurants"/>
    <x v="2518"/>
    <d v="2014-10-14T16:20:28"/>
    <x v="2515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2307.6923076923076"/>
    <n v="16.25"/>
    <x v="7"/>
    <s v="restaurants"/>
    <x v="2519"/>
    <d v="2014-06-19T03:43:24"/>
    <x v="2516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e v="#DIV/0!"/>
    <e v="#DIV/0!"/>
    <x v="7"/>
    <s v="restaurants"/>
    <x v="2520"/>
    <d v="2016-08-30T14:24:45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0.91334276877303"/>
    <n v="103.68174242424243"/>
    <x v="4"/>
    <s v="classical music"/>
    <x v="2521"/>
    <d v="2015-09-22T23:13:4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3-31T13:46:00"/>
    <x v="2519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0.63920454545454541"/>
    <n v="54.153846153846153"/>
    <x v="4"/>
    <s v="classical music"/>
    <x v="2523"/>
    <d v="2014-10-18T23:24:52"/>
    <x v="2520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0.98425196850393704"/>
    <n v="177.2093023255814"/>
    <x v="4"/>
    <s v="classical music"/>
    <x v="2524"/>
    <d v="2014-11-18T19:22:37"/>
    <x v="2521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0.99676052828308004"/>
    <n v="100.325"/>
    <x v="4"/>
    <s v="classical music"/>
    <x v="2525"/>
    <d v="2012-05-29T20:16:11"/>
    <x v="2522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0.88534749889331565"/>
    <n v="136.90909090909091"/>
    <x v="4"/>
    <s v="classical music"/>
    <x v="2526"/>
    <d v="2014-11-10T02:11:14"/>
    <x v="252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0.97919216646266827"/>
    <n v="57.535211267605632"/>
    <x v="4"/>
    <s v="classical music"/>
    <x v="2527"/>
    <d v="2013-09-29T18:01:31"/>
    <x v="252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0.93240310583474562"/>
    <n v="52.962839506172834"/>
    <x v="4"/>
    <s v="classical music"/>
    <x v="2528"/>
    <d v="2015-08-01T20:01:43"/>
    <x v="2525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0.95892600287677798"/>
    <n v="82.328947368421055"/>
    <x v="4"/>
    <s v="classical music"/>
    <x v="2529"/>
    <d v="2012-02-09T01:56:15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3-18T20:45:05"/>
    <x v="2527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0.99601593625498008"/>
    <n v="74.06557377049181"/>
    <x v="4"/>
    <s v="classical music"/>
    <x v="2531"/>
    <d v="2015-07-23T16:19:14"/>
    <x v="2528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0.79286422200198214"/>
    <n v="84.083333333333329"/>
    <x v="4"/>
    <s v="classical music"/>
    <x v="2532"/>
    <d v="2012-07-17T20:22:46"/>
    <x v="2529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0.90361445783132532"/>
    <n v="61.029411764705884"/>
    <x v="4"/>
    <s v="classical music"/>
    <x v="2533"/>
    <d v="2013-01-30T18:01:51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0.95238095238095233"/>
    <n v="150"/>
    <x v="4"/>
    <s v="classical music"/>
    <x v="2534"/>
    <d v="2009-11-10T16:48:32"/>
    <x v="2531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0.96362322331968198"/>
    <n v="266.08974358974359"/>
    <x v="4"/>
    <s v="classical music"/>
    <x v="2535"/>
    <d v="2014-10-31T18:59:05"/>
    <x v="2532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0.86206896551724133"/>
    <n v="7.25"/>
    <x v="4"/>
    <s v="classical music"/>
    <x v="2536"/>
    <d v="2013-07-09T02:32:4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0.90909090909090906"/>
    <n v="100"/>
    <x v="4"/>
    <s v="classical music"/>
    <x v="2537"/>
    <d v="2011-06-02T15:34:15"/>
    <x v="2534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0.88481785287150438"/>
    <n v="109.96308108108107"/>
    <x v="4"/>
    <s v="classical music"/>
    <x v="2538"/>
    <d v="2013-01-24T12:14:21"/>
    <x v="2535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0.99750623441396513"/>
    <n v="169.91525423728814"/>
    <x v="4"/>
    <s v="classical music"/>
    <x v="2539"/>
    <d v="2014-12-04T21:39:12"/>
    <x v="2536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0.96711798839458418"/>
    <n v="95.740740740740748"/>
    <x v="4"/>
    <s v="classical music"/>
    <x v="2540"/>
    <d v="2011-08-30T16:12:01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0.93432995194874535"/>
    <n v="59.460317460317462"/>
    <x v="4"/>
    <s v="classical music"/>
    <x v="2541"/>
    <d v="2013-07-28T10:46:58"/>
    <x v="253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0.96551724137931039"/>
    <n v="55.769230769230766"/>
    <x v="4"/>
    <s v="classical music"/>
    <x v="2542"/>
    <d v="2013-08-23T10:14:17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0.63938618925831203"/>
    <n v="30.076923076923077"/>
    <x v="4"/>
    <s v="classical music"/>
    <x v="2543"/>
    <d v="2010-12-02T02:34:58"/>
    <x v="254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0.99186669311644515"/>
    <n v="88.438596491228068"/>
    <x v="4"/>
    <s v="classical music"/>
    <x v="2544"/>
    <d v="2012-06-08T12:29:29"/>
    <x v="254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0.51203277009728621"/>
    <n v="64.032786885245898"/>
    <x v="4"/>
    <s v="classical music"/>
    <x v="2545"/>
    <d v="2015-01-23T03:18:58"/>
    <x v="2542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0.8951406649616368"/>
    <n v="60.153846153846153"/>
    <x v="4"/>
    <s v="classical music"/>
    <x v="2546"/>
    <d v="2013-09-07T20:36:19"/>
    <x v="254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0.83434466019417475"/>
    <n v="49.194029850746269"/>
    <x v="4"/>
    <s v="classical music"/>
    <x v="2547"/>
    <d v="2012-03-05T18:33:23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0.98183603338242509"/>
    <n v="165.16216216216216"/>
    <x v="4"/>
    <s v="classical music"/>
    <x v="2548"/>
    <d v="2016-09-05T15:00:37"/>
    <x v="2545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0.97273853779429986"/>
    <n v="43.621621621621621"/>
    <x v="4"/>
    <s v="classical music"/>
    <x v="2549"/>
    <d v="2013-04-26T18:11:10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0.99160945842868042"/>
    <n v="43.7"/>
    <x v="4"/>
    <s v="classical music"/>
    <x v="2550"/>
    <d v="2015-08-12T15:13:26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0.97338100913786252"/>
    <n v="67.419642857142861"/>
    <x v="4"/>
    <s v="classical music"/>
    <x v="2551"/>
    <d v="2012-02-22T06:03:05"/>
    <x v="2548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0.93896713615023475"/>
    <n v="177.5"/>
    <x v="4"/>
    <s v="classical music"/>
    <x v="2552"/>
    <d v="2017-02-03T19:26:21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0.64294899271324479"/>
    <n v="38.883333333333333"/>
    <x v="4"/>
    <s v="classical music"/>
    <x v="2553"/>
    <d v="2012-07-23T04:46:47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0.81433224755700329"/>
    <n v="54.985074626865675"/>
    <x v="4"/>
    <s v="classical music"/>
    <x v="2554"/>
    <d v="2015-05-01T01:52:43"/>
    <x v="2551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0.9315323707498836"/>
    <n v="61.342857142857142"/>
    <x v="4"/>
    <s v="classical music"/>
    <x v="2555"/>
    <d v="2012-04-27T15:43:13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0.94783715012722647"/>
    <n v="23.117647058823529"/>
    <x v="4"/>
    <s v="classical music"/>
    <x v="2556"/>
    <d v="2012-11-09T23:47:37"/>
    <x v="2553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0.84427767354596628"/>
    <n v="29.611111111111111"/>
    <x v="4"/>
    <s v="classical music"/>
    <x v="2557"/>
    <d v="2014-04-15T17:53:06"/>
    <x v="2554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0.91844232182218954"/>
    <n v="75.611111111111114"/>
    <x v="4"/>
    <s v="classical music"/>
    <x v="2558"/>
    <d v="2015-03-30T20:38:26"/>
    <x v="2555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0.898876404494382"/>
    <n v="35.6"/>
    <x v="4"/>
    <s v="classical music"/>
    <x v="2559"/>
    <d v="2011-10-13T20:58:04"/>
    <x v="255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0.99900099900099903"/>
    <n v="143"/>
    <x v="4"/>
    <s v="classical music"/>
    <x v="2560"/>
    <d v="2015-02-04T22:49:34"/>
    <x v="2557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e v="#DIV/0!"/>
    <e v="#DIV/0!"/>
    <x v="7"/>
    <s v="food trucks"/>
    <x v="2561"/>
    <d v="2015-09-13T12:41:29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33.33333333333334"/>
    <n v="25"/>
    <x v="7"/>
    <s v="food trucks"/>
    <x v="2562"/>
    <d v="2016-08-12T12:35:39"/>
    <x v="255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e v="#DIV/0!"/>
    <e v="#DIV/0!"/>
    <x v="7"/>
    <s v="food trucks"/>
    <x v="2563"/>
    <d v="2015-05-31T03:20:51"/>
    <x v="256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e v="#DIV/0!"/>
    <e v="#DIV/0!"/>
    <x v="7"/>
    <s v="food trucks"/>
    <x v="2564"/>
    <d v="2014-07-02T00:58:19"/>
    <x v="2561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00"/>
    <n v="100"/>
    <x v="7"/>
    <s v="food trucks"/>
    <x v="2565"/>
    <d v="2016-03-11T15:36:29"/>
    <x v="256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e v="#DIV/0!"/>
    <e v="#DIV/0!"/>
    <x v="7"/>
    <s v="food trucks"/>
    <x v="2566"/>
    <d v="2014-07-22T23:32:28"/>
    <x v="256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375"/>
    <n v="60"/>
    <x v="7"/>
    <s v="food trucks"/>
    <x v="2567"/>
    <d v="2015-03-24T21:05:38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200"/>
    <n v="50"/>
    <x v="7"/>
    <s v="food trucks"/>
    <x v="2568"/>
    <d v="2016-08-02T15:59:54"/>
    <x v="2565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44.827586206896555"/>
    <n v="72.5"/>
    <x v="7"/>
    <s v="food trucks"/>
    <x v="2569"/>
    <d v="2015-08-18T02:31:52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18.64406779661017"/>
    <n v="29.5"/>
    <x v="7"/>
    <s v="food trucks"/>
    <x v="2570"/>
    <d v="2017-01-09T21:40:35"/>
    <x v="2567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400"/>
    <n v="62.5"/>
    <x v="7"/>
    <s v="food trucks"/>
    <x v="2571"/>
    <d v="2016-03-20T08:12:01"/>
    <x v="2568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e v="#DIV/0!"/>
    <e v="#DIV/0!"/>
    <x v="7"/>
    <s v="food trucks"/>
    <x v="2572"/>
    <d v="2015-03-14T02:51:57"/>
    <x v="256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e v="#DIV/0!"/>
    <e v="#DIV/0!"/>
    <x v="7"/>
    <s v="food trucks"/>
    <x v="2573"/>
    <d v="2014-07-09T14:12:29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e v="#DIV/0!"/>
    <e v="#DIV/0!"/>
    <x v="7"/>
    <s v="food trucks"/>
    <x v="2574"/>
    <d v="2016-04-27T19:49:05"/>
    <x v="2571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e v="#DIV/0!"/>
    <e v="#DIV/0!"/>
    <x v="7"/>
    <s v="food trucks"/>
    <x v="2575"/>
    <d v="2014-12-13T02:36:34"/>
    <x v="2572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e v="#DIV/0!"/>
    <e v="#DIV/0!"/>
    <x v="7"/>
    <s v="food trucks"/>
    <x v="2576"/>
    <d v="2015-02-25T00:14:07"/>
    <x v="2573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e v="#DIV/0!"/>
    <e v="#DIV/0!"/>
    <x v="7"/>
    <s v="food trucks"/>
    <x v="2577"/>
    <d v="2014-07-10T19:41:3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e v="#DIV/0!"/>
    <e v="#DIV/0!"/>
    <x v="7"/>
    <s v="food trucks"/>
    <x v="2578"/>
    <d v="2015-08-22T00:32:59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722.02166064981952"/>
    <n v="23.083333333333332"/>
    <x v="7"/>
    <s v="food trucks"/>
    <x v="2579"/>
    <d v="2014-07-17T19:55:03"/>
    <x v="2576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66.66666666666666"/>
    <n v="25.5"/>
    <x v="7"/>
    <s v="food trucks"/>
    <x v="2580"/>
    <d v="2015-04-16T07:50:03"/>
    <x v="2577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9.433962264150944"/>
    <n v="48.18181818181818"/>
    <x v="7"/>
    <s v="food trucks"/>
    <x v="2581"/>
    <d v="2015-10-17T15:04:58"/>
    <x v="257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90000"/>
    <n v="1"/>
    <x v="7"/>
    <s v="food trucks"/>
    <x v="2582"/>
    <d v="2016-09-29T23:43:54"/>
    <x v="2579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200"/>
    <n v="1"/>
    <x v="7"/>
    <s v="food trucks"/>
    <x v="2583"/>
    <d v="2015-01-15T18:28:00"/>
    <x v="258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e v="#DIV/0!"/>
    <e v="#DIV/0!"/>
    <x v="7"/>
    <s v="food trucks"/>
    <x v="2584"/>
    <d v="2015-05-16T04:09:29"/>
    <x v="2581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600"/>
    <n v="50"/>
    <x v="7"/>
    <s v="food trucks"/>
    <x v="2585"/>
    <d v="2014-06-05T23:07:12"/>
    <x v="258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600"/>
    <n v="5"/>
    <x v="7"/>
    <s v="food trucks"/>
    <x v="2586"/>
    <d v="2015-11-25T07:55:36"/>
    <x v="2583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41.084634346754314"/>
    <n v="202.83333333333334"/>
    <x v="7"/>
    <s v="food trucks"/>
    <x v="2587"/>
    <d v="2015-11-30T16:12:33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25.751072961373392"/>
    <n v="29.125"/>
    <x v="7"/>
    <s v="food trucks"/>
    <x v="2588"/>
    <d v="2015-02-07T16:13:46"/>
    <x v="258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0000"/>
    <n v="5"/>
    <x v="7"/>
    <s v="food trucks"/>
    <x v="2589"/>
    <d v="2016-02-22T12:52:07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e v="#DIV/0!"/>
    <e v="#DIV/0!"/>
    <x v="7"/>
    <s v="food trucks"/>
    <x v="2590"/>
    <d v="2016-01-19T14:08:17"/>
    <x v="258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57.692307692307693"/>
    <n v="13"/>
    <x v="7"/>
    <s v="food trucks"/>
    <x v="2591"/>
    <d v="2016-01-13T21:45:24"/>
    <x v="2588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600"/>
    <n v="50"/>
    <x v="7"/>
    <s v="food trucks"/>
    <x v="2592"/>
    <d v="2014-09-05T19:13:41"/>
    <x v="2589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e v="#DIV/0!"/>
    <e v="#DIV/0!"/>
    <x v="7"/>
    <s v="food trucks"/>
    <x v="2593"/>
    <d v="2015-03-26T20:17:06"/>
    <x v="259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80000"/>
    <n v="1"/>
    <x v="7"/>
    <s v="food trucks"/>
    <x v="2594"/>
    <d v="2014-07-08T23:13:48"/>
    <x v="2591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8.2191780821917817"/>
    <n v="96.05263157894737"/>
    <x v="7"/>
    <s v="food trucks"/>
    <x v="2595"/>
    <d v="2017-01-25T05:51:40"/>
    <x v="2592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4.2393410852713176"/>
    <n v="305.77777777777777"/>
    <x v="7"/>
    <s v="food trucks"/>
    <x v="2596"/>
    <d v="2014-07-08T15:56:49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17.647058823529413"/>
    <n v="12.142857142857142"/>
    <x v="7"/>
    <s v="food trucks"/>
    <x v="2597"/>
    <d v="2016-05-20T08:11:57"/>
    <x v="2594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2.5641025641025643"/>
    <n v="83.571428571428569"/>
    <x v="7"/>
    <s v="food trucks"/>
    <x v="2598"/>
    <d v="2015-08-24T20:10:01"/>
    <x v="2595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00.45555555555555"/>
    <n v="18"/>
    <x v="7"/>
    <s v="food trucks"/>
    <x v="2599"/>
    <d v="2014-06-19T18:05:47"/>
    <x v="2596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14.425851125216388"/>
    <n v="115.53333333333333"/>
    <x v="7"/>
    <s v="food trucks"/>
    <x v="2600"/>
    <d v="2016-01-25T21:36:40"/>
    <x v="2597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0.15119443604475355"/>
    <n v="21.900662251655628"/>
    <x v="2"/>
    <s v="space exploration"/>
    <x v="2601"/>
    <d v="2012-08-29T21:39:09"/>
    <x v="2598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0.30666223710101964"/>
    <n v="80.022494887525568"/>
    <x v="2"/>
    <s v="space exploration"/>
    <x v="2602"/>
    <d v="2014-10-03T17:56:08"/>
    <x v="2599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0.98536036036036034"/>
    <n v="35.520000000000003"/>
    <x v="2"/>
    <s v="space exploration"/>
    <x v="2603"/>
    <d v="2013-12-09T21:54:14"/>
    <x v="2600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0.95952714502293279"/>
    <n v="64.933333333333323"/>
    <x v="2"/>
    <s v="space exploration"/>
    <x v="2604"/>
    <d v="2012-03-30T01:13:43"/>
    <x v="2601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0.93091173402138871"/>
    <n v="60.965703745743475"/>
    <x v="2"/>
    <s v="space exploration"/>
    <x v="2605"/>
    <d v="2016-05-18T12:59:50"/>
    <x v="260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0.90864034363125723"/>
    <n v="31.444155844155844"/>
    <x v="2"/>
    <s v="space exploration"/>
    <x v="2606"/>
    <d v="2014-03-28T17:06:22"/>
    <x v="260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0.2452783909737552"/>
    <n v="81.949748743718587"/>
    <x v="2"/>
    <s v="space exploration"/>
    <x v="2607"/>
    <d v="2015-06-29T20:59:32"/>
    <x v="2604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0.44657809534442333"/>
    <n v="58.92763157894737"/>
    <x v="2"/>
    <s v="space exploration"/>
    <x v="2608"/>
    <d v="2017-02-01T19:14:28"/>
    <x v="2605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0.32916271632221045"/>
    <n v="157.29347633136095"/>
    <x v="2"/>
    <s v="space exploration"/>
    <x v="2609"/>
    <d v="2012-06-15T05:42:31"/>
    <x v="2606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0.70758836850916274"/>
    <n v="55.758509532062391"/>
    <x v="2"/>
    <s v="space exploration"/>
    <x v="2610"/>
    <d v="2016-07-13T21:08:45"/>
    <x v="2607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3.5834120598104049E-2"/>
    <n v="83.802893802893806"/>
    <x v="2"/>
    <s v="space exploration"/>
    <x v="2611"/>
    <d v="2016-11-30T08:03:34"/>
    <x v="2608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0.58220332519607154"/>
    <n v="58.422210884353746"/>
    <x v="2"/>
    <s v="space exploration"/>
    <x v="2612"/>
    <d v="2014-12-09T03:26:10"/>
    <x v="2609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0.98996832101372756"/>
    <n v="270.57142857142856"/>
    <x v="2"/>
    <s v="space exploration"/>
    <x v="2613"/>
    <d v="2012-08-22T19:38:14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0.98039215686274506"/>
    <n v="107.1"/>
    <x v="2"/>
    <s v="space exploration"/>
    <x v="2614"/>
    <d v="2014-04-01T17:00:12"/>
    <x v="2611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0.58904916102443328"/>
    <n v="47.180555555555557"/>
    <x v="2"/>
    <s v="space exploration"/>
    <x v="2615"/>
    <d v="2016-03-24T11:56:04"/>
    <x v="261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0.87310318333420645"/>
    <n v="120.30882352941177"/>
    <x v="2"/>
    <s v="space exploration"/>
    <x v="2616"/>
    <d v="2015-07-26T23:52:09"/>
    <x v="2613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0.11394712853236098"/>
    <n v="27.59748427672956"/>
    <x v="2"/>
    <s v="space exploration"/>
    <x v="2617"/>
    <d v="2014-09-20T20:59:11"/>
    <x v="2614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0.94888663967611331"/>
    <n v="205.2987012987013"/>
    <x v="2"/>
    <s v="space exploration"/>
    <x v="2618"/>
    <d v="2015-10-02T19:01:01"/>
    <x v="2615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0.53078556263269638"/>
    <n v="35.547169811320757"/>
    <x v="2"/>
    <s v="space exploration"/>
    <x v="2619"/>
    <d v="2015-09-26T21:13:24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0.69612525970826999"/>
    <n v="74.639488409272587"/>
    <x v="2"/>
    <s v="space exploration"/>
    <x v="2620"/>
    <d v="2015-09-04T04:00:42"/>
    <x v="261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0.6854949273375377"/>
    <n v="47.058064516129029"/>
    <x v="2"/>
    <s v="space exploration"/>
    <x v="2621"/>
    <d v="2015-04-21T17:56:28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0.76228808391267233"/>
    <n v="26.591351351351353"/>
    <x v="2"/>
    <s v="space exploration"/>
    <x v="2622"/>
    <d v="2016-11-15T17:50:16"/>
    <x v="2619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0.8771929824561403"/>
    <n v="36.774193548387096"/>
    <x v="2"/>
    <s v="space exploration"/>
    <x v="2623"/>
    <d v="2016-11-18T06:09:26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7.2494203861856857E-2"/>
    <n v="31.820544982698959"/>
    <x v="2"/>
    <s v="space exploration"/>
    <x v="2624"/>
    <d v="2012-08-23T10:07:02"/>
    <x v="262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0.10460251046025104"/>
    <n v="27.576923076923077"/>
    <x v="2"/>
    <s v="space exploration"/>
    <x v="2625"/>
    <d v="2016-10-15T19:26:48"/>
    <x v="262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0.8928571428571429"/>
    <n v="56"/>
    <x v="2"/>
    <s v="space exploration"/>
    <x v="2626"/>
    <d v="2015-05-04T15:04:29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0.15463917525773196"/>
    <n v="21.555555555555557"/>
    <x v="2"/>
    <s v="space exploration"/>
    <x v="2627"/>
    <d v="2015-10-27T19:54:21"/>
    <x v="2624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0.90604751619870405"/>
    <n v="44.095238095238095"/>
    <x v="2"/>
    <s v="space exploration"/>
    <x v="2628"/>
    <d v="2014-11-10T23:11:07"/>
    <x v="2625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0.78284014404258651"/>
    <n v="63.87"/>
    <x v="2"/>
    <s v="space exploration"/>
    <x v="2629"/>
    <d v="2015-04-14T12:55:22"/>
    <x v="262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0.6333122229259025"/>
    <n v="38.987654320987652"/>
    <x v="2"/>
    <s v="space exploration"/>
    <x v="2630"/>
    <d v="2016-06-03T02:31:52"/>
    <x v="2627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0.87210379779401348"/>
    <n v="80.185489510489504"/>
    <x v="2"/>
    <s v="space exploration"/>
    <x v="2631"/>
    <d v="2015-08-02T04:03:47"/>
    <x v="2628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0.72987721691678031"/>
    <n v="34.904761904761905"/>
    <x v="2"/>
    <s v="space exploration"/>
    <x v="2632"/>
    <d v="2016-05-04T01:28:59"/>
    <x v="262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0.28199199142744347"/>
    <n v="89.100502512562812"/>
    <x v="2"/>
    <s v="space exploration"/>
    <x v="2633"/>
    <d v="2014-01-28T19:45:32"/>
    <x v="263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0.94320486815415816"/>
    <n v="39.44"/>
    <x v="2"/>
    <s v="space exploration"/>
    <x v="2634"/>
    <d v="2016-08-30T15:45:21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2-02T22:49:21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0.53390282968499736"/>
    <n v="37.46"/>
    <x v="2"/>
    <s v="space exploration"/>
    <x v="2636"/>
    <d v="2016-09-23T14:45:14"/>
    <x v="2633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0.60168471720818295"/>
    <n v="31.96153846153846"/>
    <x v="2"/>
    <s v="space exploration"/>
    <x v="2637"/>
    <d v="2016-09-26T13:11:15"/>
    <x v="2634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0.98300283286118983"/>
    <n v="25.214285714285715"/>
    <x v="2"/>
    <s v="space exploration"/>
    <x v="2638"/>
    <d v="2014-12-16T21:54:55"/>
    <x v="263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0.6097560975609756"/>
    <n v="10.040816326530612"/>
    <x v="2"/>
    <s v="space exploration"/>
    <x v="2639"/>
    <d v="2015-01-20T20:45:48"/>
    <x v="2636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0.94637223974763407"/>
    <n v="45.94202898550725"/>
    <x v="2"/>
    <s v="space exploration"/>
    <x v="2640"/>
    <d v="2015-04-09T03:51:14"/>
    <x v="2637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00"/>
    <n v="15"/>
    <x v="2"/>
    <s v="space exploration"/>
    <x v="2641"/>
    <d v="2014-08-29T19:51:03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e v="#DIV/0!"/>
    <e v="#DIV/0!"/>
    <x v="2"/>
    <s v="space exploration"/>
    <x v="2642"/>
    <d v="2016-06-15T05:55:08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2.9797616673387521"/>
    <n v="223.58248500999335"/>
    <x v="2"/>
    <s v="space exploration"/>
    <x v="2643"/>
    <d v="2016-11-15T13:58:35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48.709206039941549"/>
    <n v="39.480769230769234"/>
    <x v="2"/>
    <s v="space exploration"/>
    <x v="2644"/>
    <d v="2017-02-08T19:00:35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9.5238095238095237"/>
    <n v="91.304347826086953"/>
    <x v="2"/>
    <s v="space exploration"/>
    <x v="2645"/>
    <d v="2014-10-09T20:13:23"/>
    <x v="264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11.880316738748508"/>
    <n v="78.666205607476627"/>
    <x v="2"/>
    <s v="space exploration"/>
    <x v="2646"/>
    <d v="2015-08-10T07:31:09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69.444444444444443"/>
    <n v="12"/>
    <x v="2"/>
    <s v="space exploration"/>
    <x v="2647"/>
    <d v="2015-07-15T06:16:59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13.20754716981132"/>
    <n v="17.666666666666668"/>
    <x v="2"/>
    <s v="space exploration"/>
    <x v="2648"/>
    <d v="2016-02-08T17:09:20"/>
    <x v="2644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1008.0645161290323"/>
    <n v="41.333333333333336"/>
    <x v="2"/>
    <s v="space exploration"/>
    <x v="2649"/>
    <d v="2015-12-03T23:55:41"/>
    <x v="2645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67.5977653631285"/>
    <n v="71.599999999999994"/>
    <x v="2"/>
    <s v="space exploration"/>
    <x v="2650"/>
    <d v="2016-11-21T14:59:03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53.506592776609978"/>
    <n v="307.8235294117647"/>
    <x v="2"/>
    <s v="space exploration"/>
    <x v="2651"/>
    <d v="2015-11-19T19:20:09"/>
    <x v="2647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12.99435028248588"/>
    <n v="80.454545454545453"/>
    <x v="2"/>
    <s v="space exploration"/>
    <x v="2652"/>
    <d v="2014-11-10T03:48:45"/>
    <x v="2648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8.6793737236215112"/>
    <n v="83.942857142857136"/>
    <x v="2"/>
    <s v="space exploration"/>
    <x v="2653"/>
    <d v="2014-05-12T15:38:47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1960.7843137254902"/>
    <n v="8.5"/>
    <x v="2"/>
    <s v="space exploration"/>
    <x v="2654"/>
    <d v="2015-02-20T14:25:26"/>
    <x v="265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4.7543581616481774"/>
    <n v="73.372093023255815"/>
    <x v="2"/>
    <s v="space exploration"/>
    <x v="2655"/>
    <d v="2016-01-12T20:47:27"/>
    <x v="2651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8.7438064704167875"/>
    <n v="112.86184210526316"/>
    <x v="2"/>
    <s v="space exploration"/>
    <x v="2656"/>
    <d v="2017-02-01T16:31:28"/>
    <x v="2652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5.336767839925427"/>
    <n v="95.277627118644077"/>
    <x v="2"/>
    <s v="space exploration"/>
    <x v="2657"/>
    <d v="2016-06-30T22:17:33"/>
    <x v="265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1076.9230769230769"/>
    <n v="22.75"/>
    <x v="2"/>
    <s v="space exploration"/>
    <x v="2658"/>
    <d v="2016-06-30T21:13:14"/>
    <x v="265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6.759189797449359"/>
    <n v="133.30000000000001"/>
    <x v="2"/>
    <s v="space exploration"/>
    <x v="2659"/>
    <d v="2015-03-19T01:40:10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1052.6315789473683"/>
    <n v="3.8"/>
    <x v="2"/>
    <s v="space exploration"/>
    <x v="2660"/>
    <d v="2015-09-25T17:06:58"/>
    <x v="265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0.97181729834791064"/>
    <n v="85.75"/>
    <x v="2"/>
    <s v="makerspaces"/>
    <x v="2661"/>
    <d v="2013-09-25T23:00:10"/>
    <x v="265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0.93632958801498123"/>
    <n v="267"/>
    <x v="2"/>
    <s v="makerspaces"/>
    <x v="2662"/>
    <d v="2015-07-22T17:55:13"/>
    <x v="2658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0.95605722002461846"/>
    <n v="373.55803571428572"/>
    <x v="2"/>
    <s v="makerspaces"/>
    <x v="2663"/>
    <d v="2015-08-06T14:56:47"/>
    <x v="2659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0.96685082872928174"/>
    <n v="174.03846153846155"/>
    <x v="2"/>
    <s v="makerspaces"/>
    <x v="2664"/>
    <d v="2015-11-05T00:36:37"/>
    <x v="266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0.81206496519721583"/>
    <n v="93.695652173913047"/>
    <x v="2"/>
    <s v="makerspaces"/>
    <x v="2665"/>
    <d v="2015-03-20T21:29:34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0.6277657002632222"/>
    <n v="77.327718446601949"/>
    <x v="2"/>
    <s v="makerspaces"/>
    <x v="2666"/>
    <d v="2015-08-19T18:20:39"/>
    <x v="2662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0.90361445783132532"/>
    <n v="92.222222222222229"/>
    <x v="2"/>
    <s v="makerspaces"/>
    <x v="2667"/>
    <d v="2016-01-11T22:13:36"/>
    <x v="2663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0.58582308142940831"/>
    <n v="60.964285714285715"/>
    <x v="2"/>
    <s v="makerspaces"/>
    <x v="2668"/>
    <d v="2015-09-28T14:07:45"/>
    <x v="2664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0.79920079920079923"/>
    <n v="91"/>
    <x v="2"/>
    <s v="makerspaces"/>
    <x v="2669"/>
    <d v="2015-11-11T00:51:36"/>
    <x v="2665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15.586372745490982"/>
    <n v="41.583333333333336"/>
    <x v="2"/>
    <s v="makerspaces"/>
    <x v="2670"/>
    <d v="2014-07-01T00:29:4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8.8152327221438647"/>
    <n v="33.761904761904759"/>
    <x v="2"/>
    <s v="makerspaces"/>
    <x v="2671"/>
    <d v="2014-11-19T17:58:36"/>
    <x v="266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.0129557095510697"/>
    <n v="70.61702127659575"/>
    <x v="2"/>
    <s v="makerspaces"/>
    <x v="2672"/>
    <d v="2015-12-06T21:13:10"/>
    <x v="2668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3.6258158085569252"/>
    <n v="167.15151515151516"/>
    <x v="2"/>
    <s v="makerspaces"/>
    <x v="2673"/>
    <d v="2014-09-30T12:59:59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1.5913430935709738"/>
    <n v="128.61988304093566"/>
    <x v="2"/>
    <s v="makerspaces"/>
    <x v="2674"/>
    <d v="2016-06-08T15:11:10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13.178703215603585"/>
    <n v="65.41379310344827"/>
    <x v="2"/>
    <s v="makerspaces"/>
    <x v="2675"/>
    <d v="2014-10-11T20:34:49"/>
    <x v="2671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1.9848771266540643"/>
    <n v="117.55555555555556"/>
    <x v="2"/>
    <s v="makerspaces"/>
    <x v="2676"/>
    <d v="2016-04-22T14:59:34"/>
    <x v="267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5.7101024890190333"/>
    <n v="126.48148148148148"/>
    <x v="2"/>
    <s v="makerspaces"/>
    <x v="2677"/>
    <d v="2014-06-03T00:42:23"/>
    <x v="267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7272.727272727273"/>
    <n v="550"/>
    <x v="2"/>
    <s v="makerspaces"/>
    <x v="2678"/>
    <d v="2015-08-25T19:09:25"/>
    <x v="2674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03.030303030303"/>
    <n v="44"/>
    <x v="2"/>
    <s v="makerspaces"/>
    <x v="2679"/>
    <d v="2015-01-29T00:01:34"/>
    <x v="2675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15.94202898550725"/>
    <n v="69"/>
    <x v="2"/>
    <s v="makerspaces"/>
    <x v="2680"/>
    <d v="2016-03-07T05:04:51"/>
    <x v="2676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45.45454545454547"/>
    <n v="27.5"/>
    <x v="7"/>
    <s v="food trucks"/>
    <x v="2681"/>
    <d v="2014-06-15T21:29:10"/>
    <x v="2677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3.5335689045936394"/>
    <n v="84.9"/>
    <x v="7"/>
    <s v="food trucks"/>
    <x v="2682"/>
    <d v="2014-10-20T20:55:40"/>
    <x v="2678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416.66666666666669"/>
    <n v="12"/>
    <x v="7"/>
    <s v="food trucks"/>
    <x v="2683"/>
    <d v="2015-01-30T18:07:20"/>
    <x v="2679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87.5"/>
    <n v="200"/>
    <x v="7"/>
    <s v="food trucks"/>
    <x v="2684"/>
    <d v="2014-06-30T21:57:05"/>
    <x v="2680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5000"/>
    <n v="10"/>
    <x v="7"/>
    <s v="food trucks"/>
    <x v="2685"/>
    <d v="2015-02-26T16:42:10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e v="#DIV/0!"/>
    <e v="#DIV/0!"/>
    <x v="7"/>
    <s v="food trucks"/>
    <x v="2686"/>
    <d v="2014-09-10T23:23:43"/>
    <x v="2682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e v="#DIV/0!"/>
    <e v="#DIV/0!"/>
    <x v="7"/>
    <s v="food trucks"/>
    <x v="2687"/>
    <d v="2015-05-30T15:21:58"/>
    <x v="2683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675.67567567567562"/>
    <n v="5.2857142857142856"/>
    <x v="7"/>
    <s v="food trucks"/>
    <x v="2688"/>
    <d v="2015-01-24T02:51:10"/>
    <x v="2684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35000"/>
    <n v="1"/>
    <x v="7"/>
    <s v="food trucks"/>
    <x v="2689"/>
    <d v="2016-06-30T23:04:50"/>
    <x v="2685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9.3174935942231532"/>
    <n v="72.762711864406782"/>
    <x v="7"/>
    <s v="food trucks"/>
    <x v="2690"/>
    <d v="2015-04-19T02:31:16"/>
    <x v="268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1857.1428571428571"/>
    <n v="17.5"/>
    <x v="7"/>
    <s v="food trucks"/>
    <x v="2691"/>
    <d v="2015-03-26T17:22:37"/>
    <x v="268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40"/>
    <n v="25"/>
    <x v="7"/>
    <s v="food trucks"/>
    <x v="2692"/>
    <d v="2015-02-23T08:01:00"/>
    <x v="2688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25"/>
    <n v="13.333333333333334"/>
    <x v="7"/>
    <s v="food trucks"/>
    <x v="2693"/>
    <d v="2014-07-14T03:19:26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0000"/>
    <n v="1"/>
    <x v="7"/>
    <s v="food trucks"/>
    <x v="2694"/>
    <d v="2014-08-27T03:22:19"/>
    <x v="2690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211.26760563380282"/>
    <n v="23.666666666666668"/>
    <x v="7"/>
    <s v="food trucks"/>
    <x v="2695"/>
    <d v="2015-02-13T04:21:58"/>
    <x v="2691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17.699115044247787"/>
    <n v="89.21052631578948"/>
    <x v="7"/>
    <s v="food trucks"/>
    <x v="2696"/>
    <d v="2014-11-21T20:16:00"/>
    <x v="2692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3.7947533410328327"/>
    <n v="116.55769230769231"/>
    <x v="7"/>
    <s v="food trucks"/>
    <x v="2697"/>
    <d v="2015-07-02T22:33:43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07.57400999615533"/>
    <n v="13.005000000000001"/>
    <x v="7"/>
    <s v="food trucks"/>
    <x v="2698"/>
    <d v="2014-05-28T21:33:28"/>
    <x v="2694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e v="#DIV/0!"/>
    <e v="#DIV/0!"/>
    <x v="7"/>
    <s v="food trucks"/>
    <x v="2699"/>
    <d v="2014-07-09T21:31:03"/>
    <x v="2695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42.84285714285716"/>
    <n v="17.5"/>
    <x v="7"/>
    <s v="food trucks"/>
    <x v="2700"/>
    <d v="2014-08-19T20:59:32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2.1656050955414012"/>
    <n v="34.130434782608695"/>
    <x v="1"/>
    <s v="spaces"/>
    <x v="2701"/>
    <d v="2017-03-07T18:35:34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2.9061319383900028"/>
    <n v="132.34615384615384"/>
    <x v="1"/>
    <s v="spaces"/>
    <x v="2702"/>
    <d v="2017-03-06T19:14:37"/>
    <x v="2698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0.96385542168674698"/>
    <n v="922.22222222222217"/>
    <x v="1"/>
    <s v="spaces"/>
    <x v="2703"/>
    <d v="2017-01-21T16:33:50"/>
    <x v="2699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16.593886462882097"/>
    <n v="163.57142857142858"/>
    <x v="1"/>
    <s v="spaces"/>
    <x v="2704"/>
    <d v="2017-02-21T20:41:54"/>
    <x v="2700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9.4882116158711902"/>
    <n v="217.375"/>
    <x v="1"/>
    <s v="spaces"/>
    <x v="2705"/>
    <d v="2017-02-07T21:59:18"/>
    <x v="270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0.89049460614695708"/>
    <n v="149.44486692015209"/>
    <x v="1"/>
    <s v="spaces"/>
    <x v="2706"/>
    <d v="2014-09-17T07:04:43"/>
    <x v="2702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0.28502645579934421"/>
    <n v="71.237487309644663"/>
    <x v="1"/>
    <s v="spaces"/>
    <x v="2707"/>
    <d v="2013-04-27T18:47:23"/>
    <x v="2703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0.42878824228336598"/>
    <n v="44.464318398474738"/>
    <x v="1"/>
    <s v="spaces"/>
    <x v="2708"/>
    <d v="2016-05-22T16:45:26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0.98419384682006972"/>
    <n v="164.94480519480518"/>
    <x v="1"/>
    <s v="spaces"/>
    <x v="2709"/>
    <d v="2016-08-30T03:35:41"/>
    <x v="2705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0.64977110188508336"/>
    <n v="84.871516544117654"/>
    <x v="1"/>
    <s v="spaces"/>
    <x v="2710"/>
    <d v="2014-07-08T05:30:28"/>
    <x v="2706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0.99288979177247338"/>
    <n v="53.945205479452056"/>
    <x v="1"/>
    <s v="spaces"/>
    <x v="2711"/>
    <d v="2014-05-21T17:53:10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0.7611403265983947"/>
    <n v="50.531468531468533"/>
    <x v="1"/>
    <s v="spaces"/>
    <x v="2712"/>
    <d v="2013-06-07T01:29:20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0.97807801150219742"/>
    <n v="108.00140845070422"/>
    <x v="1"/>
    <s v="spaces"/>
    <x v="2713"/>
    <d v="2015-11-14T15:41:24"/>
    <x v="2709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0.85943140018563713"/>
    <n v="95.373770491803285"/>
    <x v="1"/>
    <s v="spaces"/>
    <x v="2714"/>
    <d v="2016-09-16T15:43:16"/>
    <x v="271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0.37789693427962928"/>
    <n v="57.631016333938291"/>
    <x v="1"/>
    <s v="spaces"/>
    <x v="2715"/>
    <d v="2016-01-18T09:33:48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0.83347155069882417"/>
    <n v="64.160481283422456"/>
    <x v="1"/>
    <s v="spaces"/>
    <x v="2716"/>
    <d v="2015-09-08T07:59:53"/>
    <x v="2712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0.83261173649503761"/>
    <n v="92.387692307692305"/>
    <x v="1"/>
    <s v="spaces"/>
    <x v="2717"/>
    <d v="2014-10-22T21:57:29"/>
    <x v="271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0.96540627514078836"/>
    <n v="125.97972972972973"/>
    <x v="1"/>
    <s v="spaces"/>
    <x v="2718"/>
    <d v="2016-04-05T14:19:05"/>
    <x v="2714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0.91883614088820831"/>
    <n v="94.637681159420296"/>
    <x v="1"/>
    <s v="spaces"/>
    <x v="2719"/>
    <d v="2016-02-18T00:44:54"/>
    <x v="2715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0.8465680132741864"/>
    <n v="170.69942196531792"/>
    <x v="1"/>
    <s v="spaces"/>
    <x v="2720"/>
    <d v="2016-10-12T11:10:53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6.8399452804377564E-2"/>
    <n v="40.762081784386616"/>
    <x v="2"/>
    <s v="hardware"/>
    <x v="2721"/>
    <d v="2013-08-07T13:03:18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0.39597687495050288"/>
    <n v="68.254054054054052"/>
    <x v="2"/>
    <s v="hardware"/>
    <x v="2722"/>
    <d v="2016-11-30T20:34:13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0.71403070332024277"/>
    <n v="95.48863636363636"/>
    <x v="2"/>
    <s v="hardware"/>
    <x v="2723"/>
    <d v="2014-11-01T20:08:08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0.33684187539580285"/>
    <n v="7.1902649656526005"/>
    <x v="2"/>
    <s v="hardware"/>
    <x v="2724"/>
    <d v="2015-07-14T07:50:59"/>
    <x v="272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0.6918380407146687"/>
    <n v="511.65486725663715"/>
    <x v="2"/>
    <s v="hardware"/>
    <x v="2725"/>
    <d v="2017-01-10T17:52:15"/>
    <x v="272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0.94567119012719281"/>
    <n v="261.74504950495049"/>
    <x v="2"/>
    <s v="hardware"/>
    <x v="2726"/>
    <d v="2016-03-23T13:55:11"/>
    <x v="272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0.20275339105046533"/>
    <n v="69.760961810466767"/>
    <x v="2"/>
    <s v="hardware"/>
    <x v="2727"/>
    <d v="2015-07-13T16:14:23"/>
    <x v="27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0.49547466472881019"/>
    <n v="77.229591836734699"/>
    <x v="2"/>
    <s v="hardware"/>
    <x v="2728"/>
    <d v="2015-11-25T14:23:54"/>
    <x v="272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0.9574875526618154"/>
    <n v="340.56521739130437"/>
    <x v="2"/>
    <s v="hardware"/>
    <x v="2729"/>
    <d v="2015-04-01T05:46:37"/>
    <x v="2725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0.58722447482014073"/>
    <n v="67.417903225806455"/>
    <x v="2"/>
    <s v="hardware"/>
    <x v="2730"/>
    <d v="2013-03-18T12:59:35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0.95874213032501354"/>
    <n v="845.70270270270271"/>
    <x v="2"/>
    <s v="hardware"/>
    <x v="2731"/>
    <d v="2014-08-21T12:37:02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0.84566596194503174"/>
    <n v="97.191780821917803"/>
    <x v="2"/>
    <s v="hardware"/>
    <x v="2732"/>
    <d v="2013-04-25T19:23:48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0.92990384794212277"/>
    <n v="451.84033613445376"/>
    <x v="2"/>
    <s v="hardware"/>
    <x v="2733"/>
    <d v="2015-02-09T06:32:54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4.4241914790072115E-5"/>
    <n v="138.66871165644173"/>
    <x v="2"/>
    <s v="hardware"/>
    <x v="2734"/>
    <d v="2016-09-13T16:03:12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0.1022354113475854"/>
    <n v="21.640147492625371"/>
    <x v="2"/>
    <s v="hardware"/>
    <x v="2735"/>
    <d v="2013-02-11T02:54:10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0.8136696501220505"/>
    <n v="169.51724137931035"/>
    <x v="2"/>
    <s v="hardware"/>
    <x v="2736"/>
    <d v="2014-03-24T15:59:33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0.40640362056857487"/>
    <n v="161.88210526315791"/>
    <x v="2"/>
    <s v="hardware"/>
    <x v="2737"/>
    <d v="2013-12-03T22:01:2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0.67594970934162502"/>
    <n v="493.13333333333333"/>
    <x v="2"/>
    <s v="hardware"/>
    <x v="2738"/>
    <d v="2016-09-07T03:26:44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0.26035502958579881"/>
    <n v="22.120418848167539"/>
    <x v="2"/>
    <s v="hardware"/>
    <x v="2739"/>
    <d v="2014-03-21T21:18:37"/>
    <x v="2735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0.967741935483871"/>
    <n v="18.235294117647058"/>
    <x v="2"/>
    <s v="hardware"/>
    <x v="2740"/>
    <d v="2015-02-10T00:45:52"/>
    <x v="2736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228.57142857142858"/>
    <n v="8.75"/>
    <x v="3"/>
    <s v="children's books"/>
    <x v="2741"/>
    <d v="2014-09-29T15:46:42"/>
    <x v="2737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3.4199726402188784"/>
    <n v="40.611111111111114"/>
    <x v="3"/>
    <s v="children's books"/>
    <x v="2742"/>
    <d v="2012-05-01T17:16:27"/>
    <x v="2738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e v="#DIV/0!"/>
    <e v="#DIV/0!"/>
    <x v="3"/>
    <s v="children's books"/>
    <x v="2743"/>
    <d v="2016-09-19T07:53:27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19.161676646706585"/>
    <n v="37.954545454545453"/>
    <x v="3"/>
    <s v="children's books"/>
    <x v="2744"/>
    <d v="2012-01-30T01:29:58"/>
    <x v="274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4.5688178183894914"/>
    <n v="35.734693877551024"/>
    <x v="3"/>
    <s v="children's books"/>
    <x v="2745"/>
    <d v="2012-05-15T23:42:48"/>
    <x v="2741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3.7453183520599249"/>
    <n v="42.157894736842103"/>
    <x v="3"/>
    <s v="children's books"/>
    <x v="2746"/>
    <d v="2014-07-30T18:45:11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3.5714285714285716"/>
    <n v="35"/>
    <x v="3"/>
    <s v="children's books"/>
    <x v="2747"/>
    <d v="2012-05-15T15:33:17"/>
    <x v="2743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94.339622641509436"/>
    <n v="13.25"/>
    <x v="3"/>
    <s v="children's books"/>
    <x v="2748"/>
    <d v="2016-08-03T17:03:22"/>
    <x v="2744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90.909090909090907"/>
    <n v="55"/>
    <x v="3"/>
    <s v="children's books"/>
    <x v="2749"/>
    <d v="2015-03-05T19:10:37"/>
    <x v="2745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e v="#DIV/0!"/>
    <e v="#DIV/0!"/>
    <x v="3"/>
    <s v="children's books"/>
    <x v="2750"/>
    <d v="2012-06-18T21:35:45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e v="#DIV/0!"/>
    <e v="#DIV/0!"/>
    <x v="3"/>
    <s v="children's books"/>
    <x v="2751"/>
    <d v="2014-04-18T21:17:22"/>
    <x v="2747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8.7272727272727266"/>
    <n v="39.285714285714285"/>
    <x v="3"/>
    <s v="children's books"/>
    <x v="2752"/>
    <d v="2011-11-08T18:21:44"/>
    <x v="2748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5.2631578947368425"/>
    <n v="47.5"/>
    <x v="3"/>
    <s v="children's books"/>
    <x v="2753"/>
    <d v="2012-07-27T21:37:03"/>
    <x v="2749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e v="#DIV/0!"/>
    <e v="#DIV/0!"/>
    <x v="3"/>
    <s v="children's books"/>
    <x v="2754"/>
    <d v="2014-08-12T15:15:51"/>
    <x v="2750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1.9230769230769231"/>
    <n v="17.333333333333332"/>
    <x v="3"/>
    <s v="children's books"/>
    <x v="2755"/>
    <d v="2015-03-09T18:58:47"/>
    <x v="2751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9.5419847328244281"/>
    <n v="31.757575757575758"/>
    <x v="3"/>
    <s v="children's books"/>
    <x v="2756"/>
    <d v="2013-12-12T21:36:41"/>
    <x v="2752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50"/>
    <n v="5"/>
    <x v="3"/>
    <s v="children's books"/>
    <x v="2757"/>
    <d v="2016-07-22T15:45:32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8.5470085470085468"/>
    <n v="39"/>
    <x v="3"/>
    <s v="children's books"/>
    <x v="2758"/>
    <d v="2016-09-26T10:36:23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9.5238095238095237"/>
    <n v="52.5"/>
    <x v="3"/>
    <s v="children's books"/>
    <x v="2759"/>
    <d v="2016-06-03T08:47:46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e v="#DIV/0!"/>
    <e v="#DIV/0!"/>
    <x v="3"/>
    <s v="children's books"/>
    <x v="2760"/>
    <d v="2013-05-21T11:04:18"/>
    <x v="2756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38.88888888888889"/>
    <n v="9"/>
    <x v="3"/>
    <s v="children's books"/>
    <x v="2761"/>
    <d v="2012-12-04T01:31:33"/>
    <x v="2757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30"/>
    <n v="25"/>
    <x v="3"/>
    <s v="children's books"/>
    <x v="2762"/>
    <d v="2012-01-19T00:53:15"/>
    <x v="2758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437.77777777777777"/>
    <n v="30"/>
    <x v="3"/>
    <s v="children's books"/>
    <x v="2763"/>
    <d v="2013-04-09T13:54:44"/>
    <x v="2759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88.888888888888886"/>
    <n v="11.25"/>
    <x v="3"/>
    <s v="children's books"/>
    <x v="2764"/>
    <d v="2012-05-01T07:00:31"/>
    <x v="276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e v="#DIV/0!"/>
    <e v="#DIV/0!"/>
    <x v="3"/>
    <s v="children's books"/>
    <x v="2765"/>
    <d v="2012-10-12T13:53:48"/>
    <x v="2761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50"/>
    <n v="25"/>
    <x v="3"/>
    <s v="children's books"/>
    <x v="2766"/>
    <d v="2011-07-12T16:01:58"/>
    <x v="2762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17.64705882352941"/>
    <n v="11.333333333333334"/>
    <x v="3"/>
    <s v="children's books"/>
    <x v="2767"/>
    <d v="2015-06-17T23:00:50"/>
    <x v="2763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6.9860279441117763"/>
    <n v="29.470588235294116"/>
    <x v="3"/>
    <s v="children's books"/>
    <x v="2768"/>
    <d v="2012-02-28T14:45:23"/>
    <x v="2764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400"/>
    <n v="1"/>
    <x v="3"/>
    <s v="children's books"/>
    <x v="2769"/>
    <d v="2014-04-16T19:49:50"/>
    <x v="2765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9.6049945971905384"/>
    <n v="63.098484848484851"/>
    <x v="3"/>
    <s v="children's books"/>
    <x v="2770"/>
    <d v="2014-02-16T16:55:3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e v="#DIV/0!"/>
    <e v="#DIV/0!"/>
    <x v="3"/>
    <s v="children's books"/>
    <x v="2771"/>
    <d v="2012-12-14T12:45:40"/>
    <x v="2767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e v="#DIV/0!"/>
    <e v="#DIV/0!"/>
    <x v="3"/>
    <s v="children's books"/>
    <x v="2772"/>
    <d v="2013-09-20T20:51:34"/>
    <x v="2768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530"/>
    <n v="1"/>
    <x v="3"/>
    <s v="children's books"/>
    <x v="2773"/>
    <d v="2016-04-14T20:45:21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7.0175438596491224"/>
    <n v="43.846153846153847"/>
    <x v="3"/>
    <s v="children's books"/>
    <x v="2774"/>
    <d v="2013-02-06T03:02:08"/>
    <x v="277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3.333333333333336"/>
    <n v="75"/>
    <x v="3"/>
    <s v="children's books"/>
    <x v="2775"/>
    <d v="2011-11-16T00:19:14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12.688821752265861"/>
    <n v="45.972222222222221"/>
    <x v="3"/>
    <s v="children's books"/>
    <x v="2776"/>
    <d v="2015-05-12T07:07:5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00"/>
    <n v="10"/>
    <x v="3"/>
    <s v="children's books"/>
    <x v="2777"/>
    <d v="2015-06-17T16:03:24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3.9145907473309607"/>
    <n v="93.666666666666671"/>
    <x v="3"/>
    <s v="children's books"/>
    <x v="2778"/>
    <d v="2014-07-26T23:28:26"/>
    <x v="2774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47.169811320754718"/>
    <n v="53"/>
    <x v="3"/>
    <s v="children's books"/>
    <x v="2779"/>
    <d v="2015-10-23T14:03:41"/>
    <x v="2775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e v="#DIV/0!"/>
    <e v="#DIV/0!"/>
    <x v="3"/>
    <s v="children's books"/>
    <x v="2780"/>
    <d v="2017-02-08T10:44:48"/>
    <x v="2776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0.94984802431610937"/>
    <n v="47"/>
    <x v="1"/>
    <s v="plays"/>
    <x v="2781"/>
    <d v="2015-01-14T22:35:54"/>
    <x v="2777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0.83333333333333337"/>
    <n v="66.666666666666671"/>
    <x v="1"/>
    <s v="plays"/>
    <x v="2782"/>
    <d v="2015-01-22T22:11:58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0.8733624454148472"/>
    <n v="18.770491803278688"/>
    <x v="1"/>
    <s v="plays"/>
    <x v="2783"/>
    <d v="2015-04-09T12:50:46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0.84033613445378152"/>
    <n v="66.111111111111114"/>
    <x v="1"/>
    <s v="plays"/>
    <x v="2784"/>
    <d v="2014-10-08T18:54:03"/>
    <x v="2780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0.95529231944975157"/>
    <n v="36.859154929577464"/>
    <x v="1"/>
    <s v="plays"/>
    <x v="2785"/>
    <d v="2016-07-07T04:32:47"/>
    <x v="2781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0.84860828241683639"/>
    <n v="39.810810810810814"/>
    <x v="1"/>
    <s v="plays"/>
    <x v="2786"/>
    <d v="2014-06-25T13:39:40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0.83542188805346695"/>
    <n v="31.5"/>
    <x v="1"/>
    <s v="plays"/>
    <x v="2787"/>
    <d v="2014-06-18T04:45:52"/>
    <x v="278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0.97560975609756095"/>
    <n v="102.5"/>
    <x v="1"/>
    <s v="plays"/>
    <x v="2788"/>
    <d v="2016-06-29T16:50:43"/>
    <x v="2784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0.98846787479406917"/>
    <n v="126.45833333333333"/>
    <x v="1"/>
    <s v="plays"/>
    <x v="2789"/>
    <d v="2015-02-21T00:18:54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0.94936708860759489"/>
    <n v="47.878787878787875"/>
    <x v="1"/>
    <s v="plays"/>
    <x v="2790"/>
    <d v="2015-01-12T22:31:43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0.97560975609756095"/>
    <n v="73.214285714285708"/>
    <x v="1"/>
    <s v="plays"/>
    <x v="2791"/>
    <d v="2016-08-09T21:35:59"/>
    <x v="2787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0.92936802973977695"/>
    <n v="89.666666666666671"/>
    <x v="1"/>
    <s v="plays"/>
    <x v="2792"/>
    <d v="2015-06-28T05:32:39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0.90442489881746446"/>
    <n v="151.4623287671233"/>
    <x v="1"/>
    <s v="plays"/>
    <x v="2793"/>
    <d v="2015-06-21T10:03:25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0.66666666666666663"/>
    <n v="25"/>
    <x v="1"/>
    <s v="plays"/>
    <x v="2794"/>
    <d v="2016-02-16T16:35:59"/>
    <x v="279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0.95890410958904104"/>
    <n v="36.5"/>
    <x v="1"/>
    <s v="plays"/>
    <x v="2795"/>
    <d v="2014-05-21T12:37:21"/>
    <x v="2791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0.86580086580086579"/>
    <n v="44"/>
    <x v="1"/>
    <s v="plays"/>
    <x v="2796"/>
    <d v="2014-06-05T12:40:28"/>
    <x v="2792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0.97423038843783372"/>
    <n v="87.357553191489373"/>
    <x v="1"/>
    <s v="plays"/>
    <x v="2797"/>
    <d v="2014-06-08T22:34:00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0.98619329388560162"/>
    <n v="36.474820143884891"/>
    <x v="1"/>
    <s v="plays"/>
    <x v="2798"/>
    <d v="2015-07-16T16:12:01"/>
    <x v="2794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0.85737704355818334"/>
    <n v="44.859538461538463"/>
    <x v="1"/>
    <s v="plays"/>
    <x v="2799"/>
    <d v="2016-05-17T06:21:10"/>
    <x v="2795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0.75187969924812026"/>
    <n v="42.903225806451616"/>
    <x v="1"/>
    <s v="plays"/>
    <x v="2800"/>
    <d v="2014-11-05T13:16:06"/>
    <x v="279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0.75075075075075071"/>
    <n v="51.230769230769234"/>
    <x v="1"/>
    <s v="plays"/>
    <x v="2801"/>
    <d v="2014-09-18T05:50:09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0.98199672667757776"/>
    <n v="33.944444444444443"/>
    <x v="1"/>
    <s v="plays"/>
    <x v="2802"/>
    <d v="2015-07-07T15:31:47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0.78155529503712384"/>
    <n v="90.744680851063833"/>
    <x v="1"/>
    <s v="plays"/>
    <x v="2803"/>
    <d v="2015-06-03T01:34:36"/>
    <x v="2799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0.86956521739130432"/>
    <n v="50"/>
    <x v="1"/>
    <s v="plays"/>
    <x v="2804"/>
    <d v="2014-08-30T10:53:10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0.90909090909090906"/>
    <n v="24.444444444444443"/>
    <x v="1"/>
    <s v="plays"/>
    <x v="2805"/>
    <d v="2015-07-28T12:07:53"/>
    <x v="2801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0.89206066012488849"/>
    <n v="44.25"/>
    <x v="1"/>
    <s v="plays"/>
    <x v="2806"/>
    <d v="2015-06-30T06:24:50"/>
    <x v="2802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0.79365079365079361"/>
    <n v="67.741935483870961"/>
    <x v="1"/>
    <s v="plays"/>
    <x v="2807"/>
    <d v="2015-05-30T20:57:18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0.99756151629350476"/>
    <n v="65.376811594202906"/>
    <x v="1"/>
    <s v="plays"/>
    <x v="2808"/>
    <d v="2015-07-23T20:18:55"/>
    <x v="2804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0.9765625"/>
    <n v="121.9047619047619"/>
    <x v="1"/>
    <s v="plays"/>
    <x v="2809"/>
    <d v="2016-03-22T11:55:25"/>
    <x v="280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0.92421441774491686"/>
    <n v="47.456140350877192"/>
    <x v="1"/>
    <s v="plays"/>
    <x v="2810"/>
    <d v="2014-04-30T03:21:04"/>
    <x v="2806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0.997307270370001"/>
    <n v="92.842592592592595"/>
    <x v="1"/>
    <s v="plays"/>
    <x v="2811"/>
    <d v="2015-01-24T11:55:03"/>
    <x v="2807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0.88261253309796994"/>
    <n v="68.253012048192772"/>
    <x v="1"/>
    <s v="plays"/>
    <x v="2812"/>
    <d v="2015-02-19T17:51:38"/>
    <x v="2808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0.78384824697938482"/>
    <n v="37.209583333333335"/>
    <x v="1"/>
    <s v="plays"/>
    <x v="2813"/>
    <d v="2016-11-19T17:49:21"/>
    <x v="2809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0.92821782178217827"/>
    <n v="25.25"/>
    <x v="1"/>
    <s v="plays"/>
    <x v="2814"/>
    <d v="2015-04-09T09:35:15"/>
    <x v="281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0.41322314049586778"/>
    <n v="43.214285714285715"/>
    <x v="1"/>
    <s v="plays"/>
    <x v="2815"/>
    <d v="2016-07-08T18:38:29"/>
    <x v="281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0.70638097480574524"/>
    <n v="25.130177514792898"/>
    <x v="1"/>
    <s v="plays"/>
    <x v="2816"/>
    <d v="2015-07-03T11:13:12"/>
    <x v="2812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0.76923076923076927"/>
    <n v="23.636363636363637"/>
    <x v="1"/>
    <s v="plays"/>
    <x v="2817"/>
    <d v="2015-01-19T15:14:22"/>
    <x v="2813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0.94312930302744502"/>
    <n v="103.95098039215686"/>
    <x v="1"/>
    <s v="plays"/>
    <x v="2818"/>
    <d v="2015-09-03T14:21:26"/>
    <x v="2814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0.95419847328244278"/>
    <n v="50.384615384615387"/>
    <x v="1"/>
    <s v="plays"/>
    <x v="2819"/>
    <d v="2015-05-15T12:36:49"/>
    <x v="2815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0.73529411764705888"/>
    <n v="13.6"/>
    <x v="1"/>
    <s v="plays"/>
    <x v="2820"/>
    <d v="2016-02-01T14:39:49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8-24T22:08:55"/>
    <x v="2817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2-25T16:24:5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0.80645161290322576"/>
    <n v="8.8571428571428577"/>
    <x v="1"/>
    <s v="plays"/>
    <x v="2823"/>
    <d v="2015-03-04T00:16:46"/>
    <x v="2819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0.85526315789473684"/>
    <n v="50.666666666666664"/>
    <x v="1"/>
    <s v="plays"/>
    <x v="2824"/>
    <d v="2015-05-12T06:29:56"/>
    <x v="282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0.967741935483871"/>
    <n v="60.784313725490193"/>
    <x v="1"/>
    <s v="plays"/>
    <x v="2825"/>
    <d v="2015-11-04T19:01:26"/>
    <x v="282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0.92807424593967514"/>
    <n v="113.42105263157895"/>
    <x v="1"/>
    <s v="plays"/>
    <x v="2826"/>
    <d v="2015-06-16T00:50:12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0.83160083160083165"/>
    <n v="104.56521739130434"/>
    <x v="1"/>
    <s v="plays"/>
    <x v="2827"/>
    <d v="2016-05-04T16:24:26"/>
    <x v="2823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0.9962248322147651"/>
    <n v="98.30927835051547"/>
    <x v="1"/>
    <s v="plays"/>
    <x v="2828"/>
    <d v="2015-09-07T06:21:09"/>
    <x v="2824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0.93879083740142699"/>
    <n v="35.039473684210527"/>
    <x v="1"/>
    <s v="plays"/>
    <x v="2829"/>
    <d v="2016-05-05T10:25:18"/>
    <x v="2825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4-29T20:09:08"/>
    <x v="2826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0.90361445783132532"/>
    <n v="63.846153846153847"/>
    <x v="1"/>
    <s v="plays"/>
    <x v="2831"/>
    <d v="2015-06-16T19:47:50"/>
    <x v="2827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0.87169062653635476"/>
    <n v="30.189368421052631"/>
    <x v="1"/>
    <s v="plays"/>
    <x v="2832"/>
    <d v="2014-10-26T17:01:34"/>
    <x v="2828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0.92370851864522752"/>
    <n v="83.51428571428572"/>
    <x v="1"/>
    <s v="plays"/>
    <x v="2833"/>
    <d v="2015-09-21T03:03:53"/>
    <x v="2829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0.58823529411764708"/>
    <n v="64.761904761904759"/>
    <x v="1"/>
    <s v="plays"/>
    <x v="2834"/>
    <d v="2015-01-15T23:02:10"/>
    <x v="283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0.53447640019454945"/>
    <n v="20.118172043010752"/>
    <x v="1"/>
    <s v="plays"/>
    <x v="2835"/>
    <d v="2015-11-05T16:53:37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0.92783505154639179"/>
    <n v="44.090909090909093"/>
    <x v="1"/>
    <s v="plays"/>
    <x v="2836"/>
    <d v="2017-01-11T06:16:58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0-30T21:48:04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0.83160083160083165"/>
    <n v="44.537037037037038"/>
    <x v="1"/>
    <s v="plays"/>
    <x v="2838"/>
    <d v="2014-07-22T14:34:56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0.89743589743589747"/>
    <n v="125.80645161290323"/>
    <x v="1"/>
    <s v="plays"/>
    <x v="2839"/>
    <d v="2014-08-02T05:45:54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0.96153846153846156"/>
    <n v="19.696969696969695"/>
    <x v="1"/>
    <s v="plays"/>
    <x v="2840"/>
    <d v="2015-02-25T00:51:19"/>
    <x v="2836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00"/>
    <n v="10"/>
    <x v="1"/>
    <s v="plays"/>
    <x v="2841"/>
    <d v="2015-10-14T17:44:57"/>
    <x v="283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e v="#DIV/0!"/>
    <e v="#DIV/0!"/>
    <x v="1"/>
    <s v="plays"/>
    <x v="2842"/>
    <d v="2014-05-25T22:51:35"/>
    <x v="2838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e v="#DIV/0!"/>
    <e v="#DIV/0!"/>
    <x v="1"/>
    <s v="plays"/>
    <x v="2843"/>
    <d v="2016-05-02T17:42:30"/>
    <x v="2839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18.333333333333332"/>
    <n v="30"/>
    <x v="1"/>
    <s v="plays"/>
    <x v="2844"/>
    <d v="2016-12-05T13:06:20"/>
    <x v="284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.1699070160608622"/>
    <n v="60.666666666666664"/>
    <x v="1"/>
    <s v="plays"/>
    <x v="2845"/>
    <d v="2015-04-09T00:23:53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e v="#DIV/0!"/>
    <e v="#DIV/0!"/>
    <x v="1"/>
    <s v="plays"/>
    <x v="2846"/>
    <d v="2015-04-14T16:36:34"/>
    <x v="2842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e v="#DIV/0!"/>
    <e v="#DIV/0!"/>
    <x v="1"/>
    <s v="plays"/>
    <x v="2847"/>
    <d v="2016-03-24T19:21:05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500"/>
    <n v="23.333333333333332"/>
    <x v="1"/>
    <s v="plays"/>
    <x v="2848"/>
    <d v="2015-04-29T15:34:19"/>
    <x v="2844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00"/>
    <n v="5"/>
    <x v="1"/>
    <s v="plays"/>
    <x v="2849"/>
    <d v="2016-03-24T10:16:40"/>
    <x v="2845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25.723472668810288"/>
    <n v="23.923076923076923"/>
    <x v="1"/>
    <s v="plays"/>
    <x v="2850"/>
    <d v="2014-08-07T00:10:11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e v="#DIV/0!"/>
    <e v="#DIV/0!"/>
    <x v="1"/>
    <s v="plays"/>
    <x v="2851"/>
    <d v="2016-01-21T00:03:49"/>
    <x v="2847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52.631578947368418"/>
    <n v="15.833333333333334"/>
    <x v="1"/>
    <s v="plays"/>
    <x v="2852"/>
    <d v="2014-05-22T01:05:03"/>
    <x v="2848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e v="#DIV/0!"/>
    <e v="#DIV/0!"/>
    <x v="1"/>
    <s v="plays"/>
    <x v="2853"/>
    <d v="2014-07-16T04:34:57"/>
    <x v="2849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2.3980815347721824"/>
    <n v="29.785714285714285"/>
    <x v="1"/>
    <s v="plays"/>
    <x v="2854"/>
    <d v="2015-04-17T17:11:59"/>
    <x v="285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2"/>
    <n v="60"/>
    <x v="1"/>
    <s v="plays"/>
    <x v="2855"/>
    <d v="2016-01-01T00:11:11"/>
    <x v="2851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20.547945205479451"/>
    <n v="24.333333333333332"/>
    <x v="1"/>
    <s v="plays"/>
    <x v="2856"/>
    <d v="2015-06-10T00:54:07"/>
    <x v="2852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5.0666666666666664"/>
    <n v="500"/>
    <x v="1"/>
    <s v="plays"/>
    <x v="2857"/>
    <d v="2016-12-22T22:04:55"/>
    <x v="2853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e v="#DIV/0!"/>
    <e v="#DIV/0!"/>
    <x v="1"/>
    <s v="plays"/>
    <x v="2858"/>
    <d v="2014-11-11T13:04:55"/>
    <x v="2854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57.142857142857146"/>
    <n v="35"/>
    <x v="1"/>
    <s v="plays"/>
    <x v="2859"/>
    <d v="2015-08-17T08:41:44"/>
    <x v="2855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15.037593984962406"/>
    <n v="29.555555555555557"/>
    <x v="1"/>
    <s v="plays"/>
    <x v="2860"/>
    <d v="2016-04-20T19:12:56"/>
    <x v="28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.125"/>
    <n v="26.666666666666668"/>
    <x v="1"/>
    <s v="plays"/>
    <x v="2861"/>
    <d v="2015-09-10T14:10:48"/>
    <x v="2857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230.90909090909091"/>
    <n v="18.333333333333332"/>
    <x v="1"/>
    <s v="plays"/>
    <x v="2862"/>
    <d v="2014-05-25T18:57:09"/>
    <x v="2858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2500"/>
    <n v="20"/>
    <x v="1"/>
    <s v="plays"/>
    <x v="2863"/>
    <d v="2014-07-11T16:12:03"/>
    <x v="2859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62.5"/>
    <n v="13.333333333333334"/>
    <x v="1"/>
    <s v="plays"/>
    <x v="2864"/>
    <d v="2015-06-17T14:43:27"/>
    <x v="286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e v="#DIV/0!"/>
    <e v="#DIV/0!"/>
    <x v="1"/>
    <s v="plays"/>
    <x v="2865"/>
    <d v="2014-11-07T02:44:19"/>
    <x v="2861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11.11111111111111"/>
    <n v="22.5"/>
    <x v="1"/>
    <s v="plays"/>
    <x v="2866"/>
    <d v="2016-09-14T22:55:21"/>
    <x v="286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4.9603174603174605"/>
    <n v="50.4"/>
    <x v="1"/>
    <s v="plays"/>
    <x v="2867"/>
    <d v="2016-06-10T04:41:12"/>
    <x v="2863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2.3802874117706798"/>
    <n v="105.02933333333334"/>
    <x v="1"/>
    <s v="plays"/>
    <x v="2868"/>
    <d v="2016-09-05T19:50:54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12.99435028248588"/>
    <n v="35.4"/>
    <x v="1"/>
    <s v="plays"/>
    <x v="2869"/>
    <d v="2016-06-19T14:14:41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6.666666666666667"/>
    <n v="83.333333333333329"/>
    <x v="1"/>
    <s v="plays"/>
    <x v="2870"/>
    <d v="2014-04-17T04:32:45"/>
    <x v="2866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21.413276231263382"/>
    <n v="35.92307692307692"/>
    <x v="1"/>
    <s v="plays"/>
    <x v="2871"/>
    <d v="2014-12-01T17:43:33"/>
    <x v="2867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e v="#DIV/0!"/>
    <e v="#DIV/0!"/>
    <x v="1"/>
    <s v="plays"/>
    <x v="2872"/>
    <d v="2015-04-21T02:47:18"/>
    <x v="286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2.6232948583420774"/>
    <n v="119.125"/>
    <x v="1"/>
    <s v="plays"/>
    <x v="2873"/>
    <d v="2014-12-29T19:37:11"/>
    <x v="2869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18.450184501845019"/>
    <n v="90.333333333333329"/>
    <x v="1"/>
    <s v="plays"/>
    <x v="2874"/>
    <d v="2016-12-18T20:16:26"/>
    <x v="2870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2857.1428571428573"/>
    <n v="2.3333333333333335"/>
    <x v="1"/>
    <s v="plays"/>
    <x v="2875"/>
    <d v="2016-04-05T03:04:53"/>
    <x v="2871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e v="#DIV/0!"/>
    <e v="#DIV/0!"/>
    <x v="1"/>
    <s v="plays"/>
    <x v="2876"/>
    <d v="2015-06-16T17:51:19"/>
    <x v="2872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9.2307692307692299"/>
    <n v="108.33333333333333"/>
    <x v="1"/>
    <s v="plays"/>
    <x v="2877"/>
    <d v="2016-10-29T22:55:24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47.61904761904762"/>
    <n v="15.75"/>
    <x v="1"/>
    <s v="plays"/>
    <x v="2878"/>
    <d v="2015-05-04T14:46:35"/>
    <x v="2874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386.20689655172413"/>
    <n v="29"/>
    <x v="1"/>
    <s v="plays"/>
    <x v="2879"/>
    <d v="2015-12-21T17:24:21"/>
    <x v="2875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4.2857142857142856"/>
    <n v="96.551724137931032"/>
    <x v="1"/>
    <s v="plays"/>
    <x v="2880"/>
    <d v="2015-07-07T21:44:12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e v="#DIV/0!"/>
    <e v="#DIV/0!"/>
    <x v="1"/>
    <s v="plays"/>
    <x v="2881"/>
    <d v="2014-10-04T14:20:36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2.9761904761904763"/>
    <n v="63"/>
    <x v="1"/>
    <s v="plays"/>
    <x v="2882"/>
    <d v="2016-04-01T14:18:38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5.2410901467505244"/>
    <n v="381.6"/>
    <x v="1"/>
    <s v="plays"/>
    <x v="2883"/>
    <d v="2016-01-01T21:40:37"/>
    <x v="2879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243.24324324324326"/>
    <n v="46.25"/>
    <x v="1"/>
    <s v="plays"/>
    <x v="2884"/>
    <d v="2014-11-05T17:27:15"/>
    <x v="2880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.0769230769230771"/>
    <n v="26"/>
    <x v="1"/>
    <s v="plays"/>
    <x v="2885"/>
    <d v="2015-02-12T01:50:01"/>
    <x v="288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20"/>
    <n v="10"/>
    <x v="1"/>
    <s v="plays"/>
    <x v="2886"/>
    <d v="2015-09-14T15:11:24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600"/>
    <n v="5"/>
    <x v="1"/>
    <s v="plays"/>
    <x v="2887"/>
    <d v="2014-12-12T10:15:24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e v="#DIV/0!"/>
    <e v="#DIV/0!"/>
    <x v="1"/>
    <s v="plays"/>
    <x v="2888"/>
    <d v="2014-10-10T12:50:40"/>
    <x v="2884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2.6269702276707529"/>
    <n v="81.571428571428569"/>
    <x v="1"/>
    <s v="plays"/>
    <x v="2889"/>
    <d v="2014-07-30T20:43:05"/>
    <x v="288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95.238095238095241"/>
    <n v="7"/>
    <x v="1"/>
    <s v="plays"/>
    <x v="2890"/>
    <d v="2014-07-11T17:49:52"/>
    <x v="2886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6.630036630036628"/>
    <n v="27.3"/>
    <x v="1"/>
    <s v="plays"/>
    <x v="2891"/>
    <d v="2016-02-15T21:12:08"/>
    <x v="2887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11"/>
    <n v="29.411764705882351"/>
    <x v="1"/>
    <s v="plays"/>
    <x v="2892"/>
    <d v="2014-08-18T17:08:24"/>
    <x v="2888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200"/>
    <n v="12.5"/>
    <x v="1"/>
    <s v="plays"/>
    <x v="2893"/>
    <d v="2014-11-10T18:33:15"/>
    <x v="2889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e v="#DIV/0!"/>
    <e v="#DIV/0!"/>
    <x v="1"/>
    <s v="plays"/>
    <x v="2894"/>
    <d v="2015-02-02T23:40:15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21.739130434782609"/>
    <n v="5.75"/>
    <x v="1"/>
    <s v="plays"/>
    <x v="2895"/>
    <d v="2014-06-21T13:19:52"/>
    <x v="2891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4.8"/>
    <n v="52.083333333333336"/>
    <x v="1"/>
    <s v="plays"/>
    <x v="2896"/>
    <d v="2016-11-27T21:48:41"/>
    <x v="289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21.818181818181817"/>
    <n v="183.33333333333334"/>
    <x v="1"/>
    <s v="plays"/>
    <x v="2897"/>
    <d v="2015-09-11T15:30:58"/>
    <x v="2893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23.734177215189874"/>
    <n v="26.333333333333332"/>
    <x v="1"/>
    <s v="plays"/>
    <x v="2898"/>
    <d v="2015-10-01T15:57:33"/>
    <x v="2894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e v="#DIV/0!"/>
    <e v="#DIV/0!"/>
    <x v="1"/>
    <s v="plays"/>
    <x v="2899"/>
    <d v="2016-05-25T01:52:38"/>
    <x v="2895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1.6152716593245227"/>
    <n v="486.42857142857144"/>
    <x v="1"/>
    <s v="plays"/>
    <x v="2900"/>
    <d v="2014-07-10T05:37:12"/>
    <x v="2896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25"/>
    <n v="3"/>
    <x v="1"/>
    <s v="plays"/>
    <x v="2901"/>
    <d v="2014-12-09T21:42:19"/>
    <x v="2897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6000"/>
    <n v="25"/>
    <x v="1"/>
    <s v="plays"/>
    <x v="2902"/>
    <d v="2015-07-25T10:33:16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28.2051282051282"/>
    <n v="9.75"/>
    <x v="1"/>
    <s v="plays"/>
    <x v="2903"/>
    <d v="2015-07-11T04:00:18"/>
    <x v="2899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20"/>
    <n v="18.75"/>
    <x v="1"/>
    <s v="plays"/>
    <x v="2904"/>
    <d v="2014-10-28T23:13:51"/>
    <x v="29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5.627009646302251"/>
    <n v="36.588235294117645"/>
    <x v="1"/>
    <s v="plays"/>
    <x v="2905"/>
    <d v="2016-08-24T01:21:53"/>
    <x v="2901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10.619469026548673"/>
    <n v="80.714285714285708"/>
    <x v="1"/>
    <s v="plays"/>
    <x v="2906"/>
    <d v="2015-07-14T15:34:26"/>
    <x v="2902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1250"/>
    <n v="1"/>
    <x v="1"/>
    <s v="plays"/>
    <x v="2907"/>
    <d v="2016-03-15T21:03:5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6.363636363636367"/>
    <n v="52.8"/>
    <x v="1"/>
    <s v="plays"/>
    <x v="2908"/>
    <d v="2016-05-09T17:33:39"/>
    <x v="2904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9000"/>
    <n v="20"/>
    <x v="1"/>
    <s v="plays"/>
    <x v="2909"/>
    <d v="2014-10-17T06:23:21"/>
    <x v="2905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0000"/>
    <n v="1"/>
    <x v="1"/>
    <s v="plays"/>
    <x v="2910"/>
    <d v="2015-04-13T20:11:27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2.7397260273972601"/>
    <n v="46.928571428571431"/>
    <x v="1"/>
    <s v="plays"/>
    <x v="2911"/>
    <d v="2015-05-18T18:27:06"/>
    <x v="2907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7.1133004926108372"/>
    <n v="78.07692307692308"/>
    <x v="1"/>
    <s v="plays"/>
    <x v="2912"/>
    <d v="2015-12-16T03:09:34"/>
    <x v="2908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5000"/>
    <n v="1"/>
    <x v="1"/>
    <s v="plays"/>
    <x v="2913"/>
    <d v="2014-07-08T22:08:59"/>
    <x v="290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25000"/>
    <n v="1"/>
    <x v="1"/>
    <s v="plays"/>
    <x v="2914"/>
    <d v="2015-01-13T21:46:34"/>
    <x v="291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1.6366612111292962"/>
    <n v="203.66666666666666"/>
    <x v="1"/>
    <s v="plays"/>
    <x v="2915"/>
    <d v="2016-02-15T09:33:10"/>
    <x v="2911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12.758620689655173"/>
    <n v="20.714285714285715"/>
    <x v="1"/>
    <s v="plays"/>
    <x v="2916"/>
    <d v="2014-04-26T11:26:29"/>
    <x v="2912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4.5766590389016022"/>
    <n v="48.555555555555557"/>
    <x v="1"/>
    <s v="plays"/>
    <x v="2917"/>
    <d v="2015-08-29T05:37:27"/>
    <x v="2913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3.6710719530102791"/>
    <n v="68.099999999999994"/>
    <x v="1"/>
    <s v="plays"/>
    <x v="2918"/>
    <d v="2015-10-01T15:06:47"/>
    <x v="2914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11.764705882352942"/>
    <n v="8.5"/>
    <x v="1"/>
    <s v="plays"/>
    <x v="2919"/>
    <d v="2014-07-06T14:52:09"/>
    <x v="2915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3.7257824143070044"/>
    <n v="51.615384615384613"/>
    <x v="1"/>
    <s v="plays"/>
    <x v="2920"/>
    <d v="2015-02-23T19:01:10"/>
    <x v="2916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0.77519379844961245"/>
    <n v="43"/>
    <x v="1"/>
    <s v="musical"/>
    <x v="2921"/>
    <d v="2014-08-26T21:16:44"/>
    <x v="2917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4-03T20:58:47"/>
    <x v="2918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09T03:39:39"/>
    <x v="2919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0.96899224806201545"/>
    <n v="175.51020408163265"/>
    <x v="1"/>
    <s v="musical"/>
    <x v="2924"/>
    <d v="2015-04-09T13:21:50"/>
    <x v="292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0.97612421853121933"/>
    <n v="231.66175879396985"/>
    <x v="1"/>
    <s v="musical"/>
    <x v="2925"/>
    <d v="2014-08-12T14:01:08"/>
    <x v="2921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0.8"/>
    <n v="75"/>
    <x v="1"/>
    <s v="musical"/>
    <x v="2926"/>
    <d v="2015-02-09T18:22:59"/>
    <x v="2922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0.76433121019108285"/>
    <n v="112.14285714285714"/>
    <x v="1"/>
    <s v="musical"/>
    <x v="2927"/>
    <d v="2014-06-16T16:03:49"/>
    <x v="292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2-03T23:57:26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0.97972579924193715"/>
    <n v="255.17343750000001"/>
    <x v="1"/>
    <s v="musical"/>
    <x v="2929"/>
    <d v="2014-04-25T13:32:38"/>
    <x v="2925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0.99088386841062226"/>
    <n v="162.7741935483871"/>
    <x v="1"/>
    <s v="musical"/>
    <x v="2930"/>
    <d v="2015-04-07T14:01:04"/>
    <x v="2926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0.94339622641509435"/>
    <n v="88.333333333333329"/>
    <x v="1"/>
    <s v="musical"/>
    <x v="2931"/>
    <d v="2014-08-21T06:59:23"/>
    <x v="2927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0.95150399017802334"/>
    <n v="85.736842105263165"/>
    <x v="1"/>
    <s v="musical"/>
    <x v="2932"/>
    <d v="2015-01-21T03:57:17"/>
    <x v="2928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0.97314130011677691"/>
    <n v="47.574074074074076"/>
    <x v="1"/>
    <s v="musical"/>
    <x v="2933"/>
    <d v="2016-05-05T22:57:33"/>
    <x v="2929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0.92592592592592593"/>
    <n v="72.972972972972968"/>
    <x v="1"/>
    <s v="musical"/>
    <x v="2934"/>
    <d v="2014-05-16T15:16:04"/>
    <x v="2930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0.99122061738884171"/>
    <n v="90.538461538461533"/>
    <x v="1"/>
    <s v="musical"/>
    <x v="2935"/>
    <d v="2016-07-02T14:00:08"/>
    <x v="2931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0.78125"/>
    <n v="37.647058823529413"/>
    <x v="1"/>
    <s v="musical"/>
    <x v="2936"/>
    <d v="2014-09-30T15:37:03"/>
    <x v="2932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0.75"/>
    <n v="36.363636363636367"/>
    <x v="1"/>
    <s v="musical"/>
    <x v="2937"/>
    <d v="2014-06-13T10:58:33"/>
    <x v="29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0.98643649815043155"/>
    <n v="126.71875"/>
    <x v="1"/>
    <s v="musical"/>
    <x v="2938"/>
    <d v="2014-12-31T16:53:34"/>
    <x v="29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0.97205346294046169"/>
    <n v="329.2"/>
    <x v="1"/>
    <s v="musical"/>
    <x v="2939"/>
    <d v="2014-07-25T19:25:12"/>
    <x v="2935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0.93248787765759045"/>
    <n v="81.242424242424249"/>
    <x v="1"/>
    <s v="musical"/>
    <x v="2940"/>
    <d v="2014-12-09T18:33:38"/>
    <x v="2936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25000"/>
    <n v="1"/>
    <x v="1"/>
    <s v="spaces"/>
    <x v="2941"/>
    <d v="2015-01-30T23:02:35"/>
    <x v="2937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4.8959608323133414"/>
    <n v="202.22772277227722"/>
    <x v="1"/>
    <s v="spaces"/>
    <x v="2942"/>
    <d v="2015-11-26T19:17:39"/>
    <x v="2938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e v="#DIV/0!"/>
    <e v="#DIV/0!"/>
    <x v="1"/>
    <s v="spaces"/>
    <x v="2943"/>
    <d v="2015-03-14T03:06:20"/>
    <x v="2939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00"/>
    <n v="100"/>
    <x v="1"/>
    <s v="spaces"/>
    <x v="2944"/>
    <d v="2015-05-08T21:56:38"/>
    <x v="294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e v="#DIV/0!"/>
    <e v="#DIV/0!"/>
    <x v="1"/>
    <s v="spaces"/>
    <x v="2945"/>
    <d v="2015-04-24T03:21:00"/>
    <x v="2941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000"/>
    <n v="1"/>
    <x v="1"/>
    <s v="spaces"/>
    <x v="2946"/>
    <d v="2016-07-16T12:44:52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23.32089552238806"/>
    <n v="82.461538461538467"/>
    <x v="1"/>
    <s v="spaces"/>
    <x v="2947"/>
    <d v="2016-10-06T13:29:27"/>
    <x v="2943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20833.333333333332"/>
    <n v="2.6666666666666665"/>
    <x v="1"/>
    <s v="spaces"/>
    <x v="2948"/>
    <d v="2015-04-03T15:34:53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40"/>
    <n v="12.5"/>
    <x v="1"/>
    <s v="spaces"/>
    <x v="2949"/>
    <d v="2015-10-20T19:45:17"/>
    <x v="294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e v="#DIV/0!"/>
    <e v="#DIV/0!"/>
    <x v="1"/>
    <s v="spaces"/>
    <x v="2950"/>
    <d v="2015-12-24T08:45:52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45.620437956204377"/>
    <n v="18.896551724137932"/>
    <x v="1"/>
    <s v="spaces"/>
    <x v="2951"/>
    <d v="2014-08-21T19:16:13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12.461059190031152"/>
    <n v="200.625"/>
    <x v="1"/>
    <s v="spaces"/>
    <x v="2952"/>
    <d v="2016-09-15T16:33:59"/>
    <x v="2948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661.15702479338847"/>
    <n v="201.66666666666666"/>
    <x v="1"/>
    <s v="spaces"/>
    <x v="2953"/>
    <d v="2015-09-08T19:00:21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e v="#DIV/0!"/>
    <e v="#DIV/0!"/>
    <x v="1"/>
    <s v="spaces"/>
    <x v="2954"/>
    <d v="2017-02-24T14:00:03"/>
    <x v="2950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1.6783216783216783"/>
    <n v="65"/>
    <x v="1"/>
    <s v="spaces"/>
    <x v="2955"/>
    <d v="2015-05-17T17:47:29"/>
    <x v="295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5.9757942511346442"/>
    <n v="66.099999999999994"/>
    <x v="1"/>
    <s v="spaces"/>
    <x v="2956"/>
    <d v="2016-04-04T23:00:50"/>
    <x v="295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53.571428571428569"/>
    <n v="93.333333333333329"/>
    <x v="1"/>
    <s v="spaces"/>
    <x v="2957"/>
    <d v="2015-01-27T00:16:12"/>
    <x v="2953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e v="#DIV/0!"/>
    <e v="#DIV/0!"/>
    <x v="1"/>
    <s v="spaces"/>
    <x v="2958"/>
    <d v="2016-03-09T18:41:57"/>
    <x v="2954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e v="#DIV/0!"/>
    <e v="#DIV/0!"/>
    <x v="1"/>
    <s v="spaces"/>
    <x v="2959"/>
    <d v="2016-05-08T00:12:05"/>
    <x v="295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e v="#DIV/0!"/>
    <e v="#DIV/0!"/>
    <x v="1"/>
    <s v="spaces"/>
    <x v="2960"/>
    <d v="2014-08-12T18:10:23"/>
    <x v="2956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0.91224229155263636"/>
    <n v="50.75"/>
    <x v="1"/>
    <s v="plays"/>
    <x v="2961"/>
    <d v="2015-02-26T05:05:59"/>
    <x v="2957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0.82101806239737274"/>
    <n v="60.9"/>
    <x v="1"/>
    <s v="plays"/>
    <x v="2962"/>
    <d v="2015-02-01T05:51:46"/>
    <x v="2958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0.93589143659335516"/>
    <n v="109.03061224489795"/>
    <x v="1"/>
    <s v="plays"/>
    <x v="2963"/>
    <d v="2015-06-02T11:17:04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0.99291258993305787"/>
    <n v="25.692295918367346"/>
    <x v="1"/>
    <s v="plays"/>
    <x v="2964"/>
    <d v="2014-07-07T21:50:19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0.91743119266055051"/>
    <n v="41.92307692307692"/>
    <x v="1"/>
    <s v="plays"/>
    <x v="2965"/>
    <d v="2015-06-07T17:30:33"/>
    <x v="2961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0.88004928275983452"/>
    <n v="88.7734375"/>
    <x v="1"/>
    <s v="plays"/>
    <x v="2966"/>
    <d v="2015-08-17T17:43:32"/>
    <x v="296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0.8778089887640449"/>
    <n v="80.225352112676063"/>
    <x v="1"/>
    <s v="plays"/>
    <x v="2967"/>
    <d v="2015-02-07T04:44:52"/>
    <x v="2963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0.94339622641509435"/>
    <n v="78.936170212765958"/>
    <x v="1"/>
    <s v="plays"/>
    <x v="2968"/>
    <d v="2016-08-03T12:34:20"/>
    <x v="2964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0.61538461538461542"/>
    <n v="95.588235294117652"/>
    <x v="1"/>
    <s v="plays"/>
    <x v="2969"/>
    <d v="2015-04-03T18:52:33"/>
    <x v="296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0.94339622641509435"/>
    <n v="69.890109890109883"/>
    <x v="1"/>
    <s v="plays"/>
    <x v="2970"/>
    <d v="2014-06-18T16:04:11"/>
    <x v="296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0.99843993759750393"/>
    <n v="74.534883720930239"/>
    <x v="1"/>
    <s v="plays"/>
    <x v="2971"/>
    <d v="2014-08-01T15:47:58"/>
    <x v="2967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0.94921689606074988"/>
    <n v="123.94117647058823"/>
    <x v="1"/>
    <s v="plays"/>
    <x v="2972"/>
    <d v="2016-11-20T02:38:40"/>
    <x v="2968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0.57208237986270027"/>
    <n v="264.84848484848487"/>
    <x v="1"/>
    <s v="plays"/>
    <x v="2973"/>
    <d v="2015-12-03T19:38:28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0.98039215686274506"/>
    <n v="58.620689655172413"/>
    <x v="1"/>
    <s v="plays"/>
    <x v="2974"/>
    <d v="2014-08-29T01:27:51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0.99875156054931336"/>
    <n v="70.884955752212392"/>
    <x v="1"/>
    <s v="plays"/>
    <x v="2975"/>
    <d v="2014-10-29T16:24:46"/>
    <x v="2971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0.58333333333333337"/>
    <n v="8.5714285714285712"/>
    <x v="1"/>
    <s v="plays"/>
    <x v="2976"/>
    <d v="2016-02-25T17:32:10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0.8805400645729381"/>
    <n v="113.56666666666666"/>
    <x v="1"/>
    <s v="plays"/>
    <x v="2977"/>
    <d v="2015-01-22T21:08:54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0.77239958805355302"/>
    <n v="60.6875"/>
    <x v="1"/>
    <s v="plays"/>
    <x v="2978"/>
    <d v="2014-10-10T15:22:27"/>
    <x v="2974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0.98619329388560162"/>
    <n v="110.21739130434783"/>
    <x v="1"/>
    <s v="plays"/>
    <x v="2979"/>
    <d v="2014-12-20T19:47:03"/>
    <x v="2975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0.91603053435114501"/>
    <n v="136.45833333333334"/>
    <x v="1"/>
    <s v="plays"/>
    <x v="2980"/>
    <d v="2015-08-03T21:58:50"/>
    <x v="297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0.77564475470234628"/>
    <n v="53.164948453608247"/>
    <x v="1"/>
    <s v="spaces"/>
    <x v="2981"/>
    <d v="2015-08-09T13:25:56"/>
    <x v="2977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0.97981579463060942"/>
    <n v="86.491525423728817"/>
    <x v="1"/>
    <s v="spaces"/>
    <x v="2982"/>
    <d v="2016-01-12T16:29:03"/>
    <x v="2978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0.68240950088157304"/>
    <n v="155.23827397260274"/>
    <x v="1"/>
    <s v="spaces"/>
    <x v="2983"/>
    <d v="2014-09-12T15:10:36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0.99649234693877553"/>
    <n v="115.08256880733946"/>
    <x v="1"/>
    <s v="spaces"/>
    <x v="2984"/>
    <d v="2016-07-25T06:41:21"/>
    <x v="2980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0.82203041512535968"/>
    <n v="109.5945945945946"/>
    <x v="1"/>
    <s v="spaces"/>
    <x v="2985"/>
    <d v="2016-10-11T23:22:08"/>
    <x v="2981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0.94786729857819907"/>
    <n v="45.214285714285715"/>
    <x v="1"/>
    <s v="spaces"/>
    <x v="2986"/>
    <d v="2016-03-02T12:00:0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0.9057905377497264"/>
    <n v="104.15169811320754"/>
    <x v="1"/>
    <s v="spaces"/>
    <x v="2987"/>
    <d v="2016-09-14T07:22:31"/>
    <x v="2983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5-21T08:41:21"/>
    <x v="2984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0.56645990879995467"/>
    <n v="96.997252747252745"/>
    <x v="1"/>
    <s v="spaces"/>
    <x v="2989"/>
    <d v="2015-11-29T00:29:22"/>
    <x v="2985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5-12-03T13:47:00"/>
    <x v="2986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0.96810933940774491"/>
    <n v="94.408602150537632"/>
    <x v="1"/>
    <s v="spaces"/>
    <x v="2991"/>
    <d v="2017-01-05T20:05:30"/>
    <x v="2987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0.9569377990430622"/>
    <n v="48.984375"/>
    <x v="1"/>
    <s v="spaces"/>
    <x v="2992"/>
    <d v="2016-09-09T18:25:10"/>
    <x v="2988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0.99700897308075775"/>
    <n v="45.590909090909093"/>
    <x v="1"/>
    <s v="spaces"/>
    <x v="2993"/>
    <d v="2016-01-21T20:07:47"/>
    <x v="2989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0.21846144883632868"/>
    <n v="23.275254237288134"/>
    <x v="1"/>
    <s v="spaces"/>
    <x v="2994"/>
    <d v="2014-09-03T11:29:32"/>
    <x v="299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0.9527439024390244"/>
    <n v="63.2289156626506"/>
    <x v="1"/>
    <s v="spaces"/>
    <x v="2995"/>
    <d v="2016-12-20T15:57:51"/>
    <x v="299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0.58158856763044198"/>
    <n v="153.5204081632653"/>
    <x v="1"/>
    <s v="spaces"/>
    <x v="2996"/>
    <d v="2015-03-27T21:54:00"/>
    <x v="2992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0.96404126096596932"/>
    <n v="90.2"/>
    <x v="1"/>
    <s v="spaces"/>
    <x v="2997"/>
    <d v="2017-02-09T17:36:33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0.97060051053586849"/>
    <n v="118.97113163972287"/>
    <x v="1"/>
    <s v="spaces"/>
    <x v="2998"/>
    <d v="2014-05-19T04:38:49"/>
    <x v="2994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0.84112149532710279"/>
    <n v="80.25"/>
    <x v="1"/>
    <s v="spaces"/>
    <x v="2999"/>
    <d v="2017-02-14T17:46:00"/>
    <x v="807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17T19:51:10"/>
    <x v="2995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0.31377481894009879"/>
    <n v="131.37719999999999"/>
    <x v="1"/>
    <s v="spaces"/>
    <x v="3001"/>
    <d v="2016-06-13T21:29:42"/>
    <x v="2996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0.92160680830446728"/>
    <n v="73.032980769230775"/>
    <x v="1"/>
    <s v="spaces"/>
    <x v="3002"/>
    <d v="2012-11-26T20:04:12"/>
    <x v="2997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0.98846787479406917"/>
    <n v="178.52941176470588"/>
    <x v="1"/>
    <s v="spaces"/>
    <x v="3003"/>
    <d v="2016-01-29T20:22:56"/>
    <x v="2998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0.88640694943048348"/>
    <n v="162.90974729241879"/>
    <x v="1"/>
    <s v="spaces"/>
    <x v="3004"/>
    <d v="2014-10-16T21:08:44"/>
    <x v="2999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0.82990150791538131"/>
    <n v="108.24237288135593"/>
    <x v="1"/>
    <s v="spaces"/>
    <x v="3005"/>
    <d v="2014-09-06T16:11:45"/>
    <x v="3000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0.92807424593967514"/>
    <n v="88.865979381443296"/>
    <x v="1"/>
    <s v="spaces"/>
    <x v="3006"/>
    <d v="2014-11-14T18:09:51"/>
    <x v="300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0.55555555555555558"/>
    <n v="54"/>
    <x v="1"/>
    <s v="spaces"/>
    <x v="3007"/>
    <d v="2015-04-04T05:11:23"/>
    <x v="3002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0.98846787479406917"/>
    <n v="116.73076923076923"/>
    <x v="1"/>
    <s v="spaces"/>
    <x v="3008"/>
    <d v="2015-12-22T05:05:19"/>
    <x v="3003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0.83503123016800829"/>
    <n v="233.8984375"/>
    <x v="1"/>
    <s v="spaces"/>
    <x v="3009"/>
    <d v="2014-10-27T13:40:40"/>
    <x v="3004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0.63291139240506333"/>
    <n v="158"/>
    <x v="1"/>
    <s v="spaces"/>
    <x v="3010"/>
    <d v="2014-12-23T19:58:39"/>
    <x v="3005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0.80862533692722371"/>
    <n v="14.84"/>
    <x v="1"/>
    <s v="spaces"/>
    <x v="3011"/>
    <d v="2015-11-26T11:15:16"/>
    <x v="3006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0.85378868729989332"/>
    <n v="85.181818181818187"/>
    <x v="1"/>
    <s v="spaces"/>
    <x v="3012"/>
    <d v="2015-01-20T16:52:10"/>
    <x v="3007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0.63710499490316008"/>
    <n v="146.69158878504672"/>
    <x v="1"/>
    <s v="spaces"/>
    <x v="3013"/>
    <d v="2015-05-22T20:04:09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0.88414202857547042"/>
    <n v="50.764811490125673"/>
    <x v="1"/>
    <s v="spaces"/>
    <x v="3014"/>
    <d v="2014-10-08T02:58:00"/>
    <x v="3009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0.96921322690992018"/>
    <n v="87.7"/>
    <x v="1"/>
    <s v="spaces"/>
    <x v="3015"/>
    <d v="2014-05-26T17:27:18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0.97454712221967443"/>
    <n v="242.27777777777777"/>
    <x v="1"/>
    <s v="spaces"/>
    <x v="3016"/>
    <d v="2014-05-19T13:09:12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0.94481425810607689"/>
    <n v="146.44654088050314"/>
    <x v="1"/>
    <s v="spaces"/>
    <x v="3017"/>
    <d v="2014-07-21T20:24:03"/>
    <x v="3012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0.99290780141843971"/>
    <n v="103.17073170731707"/>
    <x v="1"/>
    <s v="spaces"/>
    <x v="3018"/>
    <d v="2015-06-08T07:09:36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0.82485565026120433"/>
    <n v="80.464601769911511"/>
    <x v="1"/>
    <s v="spaces"/>
    <x v="3019"/>
    <d v="2014-04-29T20:00:20"/>
    <x v="301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0.99431818181818177"/>
    <n v="234.66666666666666"/>
    <x v="1"/>
    <s v="spaces"/>
    <x v="3020"/>
    <d v="2015-06-15T20:18:53"/>
    <x v="3015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0.86190384983719592"/>
    <n v="50.689320388349515"/>
    <x v="1"/>
    <s v="spaces"/>
    <x v="3021"/>
    <d v="2016-10-17T14:51:09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0.99127676447264079"/>
    <n v="162.70967741935485"/>
    <x v="1"/>
    <s v="spaces"/>
    <x v="3022"/>
    <d v="2016-07-13T22:53:29"/>
    <x v="3017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0.970873786407767"/>
    <n v="120.16666666666667"/>
    <x v="1"/>
    <s v="spaces"/>
    <x v="3023"/>
    <d v="2015-04-27T16:13:06"/>
    <x v="301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0.40581121662202746"/>
    <n v="67.697802197802204"/>
    <x v="1"/>
    <s v="spaces"/>
    <x v="3024"/>
    <d v="2012-09-06T23:51:15"/>
    <x v="3019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0.33090668431502318"/>
    <n v="52.103448275862071"/>
    <x v="1"/>
    <s v="spaces"/>
    <x v="3025"/>
    <d v="2014-05-02T12:13:33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0.69767441860465118"/>
    <n v="51.6"/>
    <x v="1"/>
    <s v="spaces"/>
    <x v="3026"/>
    <d v="2017-02-17T11:01:32"/>
    <x v="302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0.76080340839926963"/>
    <n v="164.3"/>
    <x v="1"/>
    <s v="spaces"/>
    <x v="3027"/>
    <d v="2015-02-18T16:54:11"/>
    <x v="3022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0.5951672419950006"/>
    <n v="84.858585858585855"/>
    <x v="1"/>
    <s v="spaces"/>
    <x v="3028"/>
    <d v="2016-07-16T06:20:25"/>
    <x v="3023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0.9117709631340607"/>
    <n v="94.548850574712645"/>
    <x v="1"/>
    <s v="spaces"/>
    <x v="3029"/>
    <d v="2014-10-20T17:00:47"/>
    <x v="3024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0.93733261917514732"/>
    <n v="45.536585365853661"/>
    <x v="1"/>
    <s v="spaces"/>
    <x v="3030"/>
    <d v="2015-08-17T17:56:11"/>
    <x v="3025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08-15T21:10:47"/>
    <x v="3026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0.78616352201257866"/>
    <n v="50.88"/>
    <x v="1"/>
    <s v="spaces"/>
    <x v="3032"/>
    <d v="2015-08-12T01:04:19"/>
    <x v="3027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0.68243858052775253"/>
    <n v="191.13043478260869"/>
    <x v="1"/>
    <s v="spaces"/>
    <x v="3033"/>
    <d v="2016-07-19T02:38:45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0.88860453543754891"/>
    <n v="89.314285714285717"/>
    <x v="1"/>
    <s v="spaces"/>
    <x v="3034"/>
    <d v="2016-10-01T12:50:55"/>
    <x v="3029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0.91922883319342674"/>
    <n v="88.588631921824103"/>
    <x v="1"/>
    <s v="spaces"/>
    <x v="3035"/>
    <d v="2013-04-04T13:26:49"/>
    <x v="3030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0.78906669191680079"/>
    <n v="96.300911854103347"/>
    <x v="1"/>
    <s v="spaces"/>
    <x v="3036"/>
    <d v="2013-07-11T18:50:44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0.46904315196998125"/>
    <n v="33.3125"/>
    <x v="1"/>
    <s v="spaces"/>
    <x v="3037"/>
    <d v="2010-07-19T21:26:13"/>
    <x v="3032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0.99502487562189057"/>
    <n v="37.222222222222221"/>
    <x v="1"/>
    <s v="spaces"/>
    <x v="3038"/>
    <d v="2016-01-04T06:03:17"/>
    <x v="3033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0.9198455763246467"/>
    <n v="92.130423728813554"/>
    <x v="1"/>
    <s v="spaces"/>
    <x v="3039"/>
    <d v="2013-12-02T19:03:58"/>
    <x v="303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0.93023255813953487"/>
    <n v="76.785714285714292"/>
    <x v="1"/>
    <s v="spaces"/>
    <x v="3040"/>
    <d v="2015-06-22T19:00:21"/>
    <x v="3035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0.90512540894220284"/>
    <n v="96.526315789473685"/>
    <x v="1"/>
    <s v="spaces"/>
    <x v="3041"/>
    <d v="2015-12-21T20:50:48"/>
    <x v="3036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0.78125"/>
    <n v="51.891891891891895"/>
    <x v="1"/>
    <s v="spaces"/>
    <x v="3042"/>
    <d v="2015-09-06T16:30:47"/>
    <x v="303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0.9090358160111508"/>
    <n v="128.9140625"/>
    <x v="1"/>
    <s v="spaces"/>
    <x v="3043"/>
    <d v="2015-03-20T01:41:39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0.91456443868607573"/>
    <n v="84.108974358974365"/>
    <x v="1"/>
    <s v="spaces"/>
    <x v="3044"/>
    <d v="2016-01-18T17:26:38"/>
    <x v="3039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0.75354259211116259"/>
    <n v="82.941562500000003"/>
    <x v="1"/>
    <s v="spaces"/>
    <x v="3045"/>
    <d v="2014-07-23T03:44:1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0.52397691848510974"/>
    <n v="259.94827586206895"/>
    <x v="1"/>
    <s v="spaces"/>
    <x v="3046"/>
    <d v="2014-08-11T19:16:26"/>
    <x v="3041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0.67114093959731547"/>
    <n v="37.25"/>
    <x v="1"/>
    <s v="spaces"/>
    <x v="3047"/>
    <d v="2016-03-14T23:44:14"/>
    <x v="304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0.60096153846153844"/>
    <n v="177.02127659574469"/>
    <x v="1"/>
    <s v="spaces"/>
    <x v="3048"/>
    <d v="2014-12-02T21:37:42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0.9375"/>
    <n v="74.074074074074076"/>
    <x v="1"/>
    <s v="spaces"/>
    <x v="3049"/>
    <d v="2015-05-15T00:20:55"/>
    <x v="3044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0.94339622641509435"/>
    <n v="70.666666666666671"/>
    <x v="1"/>
    <s v="spaces"/>
    <x v="3050"/>
    <d v="2016-04-05T04:02:40"/>
    <x v="3045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4.2321644498186215"/>
    <n v="23.62857142857143"/>
    <x v="1"/>
    <s v="spaces"/>
    <x v="3051"/>
    <d v="2017-01-09T09:59:05"/>
    <x v="3046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666.66666666666663"/>
    <n v="37.5"/>
    <x v="1"/>
    <s v="spaces"/>
    <x v="3052"/>
    <d v="2015-04-28T16:04:54"/>
    <x v="3047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250"/>
    <n v="13.333333333333334"/>
    <x v="1"/>
    <s v="spaces"/>
    <x v="3053"/>
    <d v="2014-08-11T18:16: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e v="#DIV/0!"/>
    <e v="#DIV/0!"/>
    <x v="1"/>
    <s v="spaces"/>
    <x v="3054"/>
    <d v="2015-01-23T19:59:14"/>
    <x v="3049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20000"/>
    <n v="1"/>
    <x v="1"/>
    <s v="spaces"/>
    <x v="3055"/>
    <d v="2014-11-10T22:59:50"/>
    <x v="30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e v="#DIV/0!"/>
    <e v="#DIV/0!"/>
    <x v="1"/>
    <s v="spaces"/>
    <x v="3056"/>
    <d v="2014-07-31T15:16:24"/>
    <x v="3051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e v="#DIV/0!"/>
    <e v="#DIV/0!"/>
    <x v="1"/>
    <s v="spaces"/>
    <x v="3057"/>
    <d v="2016-03-04T15:36:51"/>
    <x v="305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6000"/>
    <n v="1"/>
    <x v="1"/>
    <s v="spaces"/>
    <x v="3058"/>
    <d v="2016-03-31T08:59:00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3.259423503325941"/>
    <n v="41"/>
    <x v="1"/>
    <s v="spaces"/>
    <x v="3059"/>
    <d v="2014-07-09T22:27:26"/>
    <x v="3054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656.71641791044772"/>
    <n v="55.833333333333336"/>
    <x v="1"/>
    <s v="spaces"/>
    <x v="3060"/>
    <d v="2015-08-29T06:35:34"/>
    <x v="3055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e v="#DIV/0!"/>
    <e v="#DIV/0!"/>
    <x v="1"/>
    <s v="spaces"/>
    <x v="3061"/>
    <d v="2014-07-14T18:49:08"/>
    <x v="3056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1.4961101137043686"/>
    <n v="99.761194029850742"/>
    <x v="1"/>
    <s v="spaces"/>
    <x v="3062"/>
    <d v="2015-09-01T12:51:32"/>
    <x v="3057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5.1107325383304945"/>
    <n v="25.521739130434781"/>
    <x v="1"/>
    <s v="spaces"/>
    <x v="3063"/>
    <d v="2016-09-17T22:08:58"/>
    <x v="30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8.8537362767087711"/>
    <n v="117.65277777777777"/>
    <x v="1"/>
    <s v="spaces"/>
    <x v="3064"/>
    <d v="2015-10-22T03:07:26"/>
    <x v="3059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2500"/>
    <n v="5"/>
    <x v="1"/>
    <s v="spaces"/>
    <x v="3065"/>
    <d v="2014-07-05T01:19:32"/>
    <x v="3060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8.34326579261025"/>
    <n v="2796.6666666666665"/>
    <x v="1"/>
    <s v="spaces"/>
    <x v="3066"/>
    <d v="2016-06-10T05:28:57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40"/>
    <n v="200"/>
    <x v="1"/>
    <s v="spaces"/>
    <x v="3067"/>
    <d v="2015-08-10T22:31:19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1428.5714285714287"/>
    <n v="87.5"/>
    <x v="1"/>
    <s v="spaces"/>
    <x v="3068"/>
    <d v="2015-09-16T16:35:52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7.0921985815602833"/>
    <n v="20.142857142857142"/>
    <x v="1"/>
    <s v="spaces"/>
    <x v="3069"/>
    <d v="2014-11-14T20:00:34"/>
    <x v="306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29.940119760479043"/>
    <n v="20.875"/>
    <x v="1"/>
    <s v="spaces"/>
    <x v="3070"/>
    <d v="2016-11-16T17:36:09"/>
    <x v="3065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1.6729401923881222"/>
    <n v="61.307692307692307"/>
    <x v="1"/>
    <s v="spaces"/>
    <x v="3071"/>
    <d v="2015-04-03T17:34:41"/>
    <x v="3066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6000"/>
    <n v="1"/>
    <x v="1"/>
    <s v="spaces"/>
    <x v="3072"/>
    <d v="2016-10-15T16:34:22"/>
    <x v="3067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4341.0852713178292"/>
    <n v="92.142857142857139"/>
    <x v="1"/>
    <s v="spaces"/>
    <x v="3073"/>
    <d v="2015-04-17T16:25:00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1136.3636363636363"/>
    <n v="7.333333333333333"/>
    <x v="1"/>
    <s v="spaces"/>
    <x v="3074"/>
    <d v="2016-02-09T13:42:39"/>
    <x v="306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11.574074074074074"/>
    <n v="64.8"/>
    <x v="1"/>
    <s v="spaces"/>
    <x v="3075"/>
    <d v="2016-06-30T02:27:20"/>
    <x v="307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6.6401062416998675"/>
    <n v="30.12"/>
    <x v="1"/>
    <s v="spaces"/>
    <x v="3076"/>
    <d v="2015-08-10T15:38:43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209.52380952380952"/>
    <n v="52.5"/>
    <x v="1"/>
    <s v="spaces"/>
    <x v="3077"/>
    <d v="2017-01-31T22:57:58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845.07042253521126"/>
    <n v="23.666666666666668"/>
    <x v="1"/>
    <s v="spaces"/>
    <x v="3078"/>
    <d v="2015-01-27T03:19:55"/>
    <x v="3073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18.80153215749154"/>
    <n v="415.77777777777777"/>
    <x v="1"/>
    <s v="spaces"/>
    <x v="3079"/>
    <d v="2015-02-20T17:07:15"/>
    <x v="3074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5319.1489361702124"/>
    <n v="53.714285714285715"/>
    <x v="1"/>
    <s v="spaces"/>
    <x v="3080"/>
    <d v="2014-10-28T00:40:44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475.51117451260103"/>
    <n v="420.6"/>
    <x v="1"/>
    <s v="spaces"/>
    <x v="3081"/>
    <d v="2015-08-21T04:21:31"/>
    <x v="3076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e v="#DIV/0!"/>
    <e v="#DIV/0!"/>
    <x v="1"/>
    <s v="spaces"/>
    <x v="3082"/>
    <d v="2015-10-16T22:09:06"/>
    <x v="3077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357.14285714285717"/>
    <n v="18.666666666666668"/>
    <x v="1"/>
    <s v="spaces"/>
    <x v="3083"/>
    <d v="2014-08-02T13:31:18"/>
    <x v="30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8.6361702127659576"/>
    <n v="78.333333333333329"/>
    <x v="1"/>
    <s v="spaces"/>
    <x v="3084"/>
    <d v="2015-04-06T17:22:11"/>
    <x v="3079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40.983606557377051"/>
    <n v="67.777777777777771"/>
    <x v="1"/>
    <s v="spaces"/>
    <x v="3085"/>
    <d v="2015-08-30T21:12:39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400"/>
    <n v="16.666666666666668"/>
    <x v="1"/>
    <s v="spaces"/>
    <x v="3086"/>
    <d v="2015-06-18T16:05:59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60"/>
    <n v="62.5"/>
    <x v="1"/>
    <s v="spaces"/>
    <x v="3087"/>
    <d v="2016-10-22T03:36:30"/>
    <x v="308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515.8730158730159"/>
    <n v="42"/>
    <x v="1"/>
    <s v="spaces"/>
    <x v="3088"/>
    <d v="2014-12-08T13:44:07"/>
    <x v="308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4.2705842159207377"/>
    <n v="130.0888888888889"/>
    <x v="1"/>
    <s v="spaces"/>
    <x v="3089"/>
    <d v="2016-06-07T13:01:23"/>
    <x v="3084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19.681595521343596"/>
    <n v="1270.2222222222222"/>
    <x v="1"/>
    <s v="spaces"/>
    <x v="3090"/>
    <d v="2015-03-02T19:39:05"/>
    <x v="308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6.2814070351758797"/>
    <n v="88.444444444444443"/>
    <x v="1"/>
    <s v="spaces"/>
    <x v="3091"/>
    <d v="2016-07-15T22:45:43"/>
    <x v="308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84.517279557805594"/>
    <n v="56.342380952380957"/>
    <x v="1"/>
    <s v="spaces"/>
    <x v="3092"/>
    <d v="2015-09-08T14:51:5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4.395604395604396"/>
    <n v="53.529411764705884"/>
    <x v="1"/>
    <s v="spaces"/>
    <x v="3093"/>
    <d v="2014-05-01T21:49:01"/>
    <x v="2806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4000"/>
    <n v="25"/>
    <x v="1"/>
    <s v="spaces"/>
    <x v="3094"/>
    <d v="2015-07-22T19:05:56"/>
    <x v="3088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298.39999999999998"/>
    <n v="50"/>
    <x v="1"/>
    <s v="spaces"/>
    <x v="3095"/>
    <d v="2016-06-02T00:36:20"/>
    <x v="3089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25.157232704402517"/>
    <n v="56.785714285714285"/>
    <x v="1"/>
    <s v="spaces"/>
    <x v="3096"/>
    <d v="2015-04-20T19:48:4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5.8309037900874632"/>
    <n v="40.833333333333336"/>
    <x v="1"/>
    <s v="spaces"/>
    <x v="3097"/>
    <d v="2016-09-16T12:05:01"/>
    <x v="3091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27.716154721274176"/>
    <n v="65.111111111111114"/>
    <x v="1"/>
    <s v="spaces"/>
    <x v="3098"/>
    <d v="2015-12-21T19:00:49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7.1942446043165464"/>
    <n v="55.6"/>
    <x v="1"/>
    <s v="spaces"/>
    <x v="3099"/>
    <d v="2016-01-13T04:33:11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6.5681444991789819"/>
    <n v="140.53846153846155"/>
    <x v="1"/>
    <s v="spaces"/>
    <x v="3100"/>
    <d v="2014-09-20T14:56:15"/>
    <x v="3094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8.3333333333333339"/>
    <n v="25"/>
    <x v="1"/>
    <s v="spaces"/>
    <x v="3101"/>
    <d v="2015-06-16T09:12:17"/>
    <x v="3095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2.556727388942154"/>
    <n v="69.533333333333331"/>
    <x v="1"/>
    <s v="spaces"/>
    <x v="3102"/>
    <d v="2016-07-04T08:10:18"/>
    <x v="3096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372.72727272727275"/>
    <n v="5.5"/>
    <x v="1"/>
    <s v="spaces"/>
    <x v="3103"/>
    <d v="2015-04-13T03:45:06"/>
    <x v="3097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.3755274261603376"/>
    <n v="237"/>
    <x v="1"/>
    <s v="spaces"/>
    <x v="3104"/>
    <d v="2015-01-02T21:48:31"/>
    <x v="3098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2.3606623586429727"/>
    <n v="79.870967741935488"/>
    <x v="1"/>
    <s v="spaces"/>
    <x v="3105"/>
    <d v="2014-08-25T17:15:16"/>
    <x v="3099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24.390243902439025"/>
    <n v="10.25"/>
    <x v="1"/>
    <s v="spaces"/>
    <x v="3106"/>
    <d v="2015-08-25T10:17:56"/>
    <x v="31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5.0600885515496525"/>
    <n v="272.58620689655174"/>
    <x v="1"/>
    <s v="spaces"/>
    <x v="3107"/>
    <d v="2015-05-04T19:32:31"/>
    <x v="310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1923.0769230769231"/>
    <n v="13"/>
    <x v="1"/>
    <s v="spaces"/>
    <x v="3108"/>
    <d v="2015-02-27T16:19:54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3.9951756369666818"/>
    <n v="58.184210526315788"/>
    <x v="1"/>
    <s v="spaces"/>
    <x v="3109"/>
    <d v="2014-07-24T03:00:10"/>
    <x v="310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2500"/>
    <n v="10"/>
    <x v="1"/>
    <s v="spaces"/>
    <x v="3110"/>
    <d v="2017-01-10T00:45:19"/>
    <x v="3104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3.7537537537537538"/>
    <n v="70.10526315789474"/>
    <x v="1"/>
    <s v="spaces"/>
    <x v="3111"/>
    <d v="2014-09-03T14:17:00"/>
    <x v="3105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21.113243761996163"/>
    <n v="57.888888888888886"/>
    <x v="1"/>
    <s v="spaces"/>
    <x v="3112"/>
    <d v="2016-09-02T02:55:34"/>
    <x v="3106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23.565264293419634"/>
    <n v="125.27027027027027"/>
    <x v="1"/>
    <s v="spaces"/>
    <x v="3113"/>
    <d v="2015-03-18T17:33:02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e v="#DIV/0!"/>
    <e v="#DIV/0!"/>
    <x v="1"/>
    <s v="spaces"/>
    <x v="3114"/>
    <d v="2014-07-23T15:10:50"/>
    <x v="3108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3.333333333333336"/>
    <n v="300"/>
    <x v="1"/>
    <s v="spaces"/>
    <x v="3115"/>
    <d v="2016-05-06T10:43:47"/>
    <x v="3109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1.7441860465116279"/>
    <n v="43"/>
    <x v="1"/>
    <s v="spaces"/>
    <x v="3116"/>
    <d v="2015-03-18T12:22:05"/>
    <x v="311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000"/>
    <n v="1"/>
    <x v="1"/>
    <s v="spaces"/>
    <x v="3117"/>
    <d v="2016-05-19T08:59:20"/>
    <x v="3111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22.58064516129031"/>
    <n v="775"/>
    <x v="1"/>
    <s v="spaces"/>
    <x v="3118"/>
    <d v="2016-06-13T15:35:23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2000"/>
    <n v="5"/>
    <x v="1"/>
    <s v="spaces"/>
    <x v="3119"/>
    <d v="2015-02-25T01:05:32"/>
    <x v="3113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10156.25"/>
    <n v="12.8"/>
    <x v="1"/>
    <s v="spaces"/>
    <x v="3120"/>
    <d v="2016-03-06T22:36:36"/>
    <x v="3114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50"/>
    <n v="10"/>
    <x v="1"/>
    <s v="spaces"/>
    <x v="3121"/>
    <d v="2014-07-28T16:18:55"/>
    <x v="311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1.7155172413793103"/>
    <n v="58"/>
    <x v="1"/>
    <s v="spaces"/>
    <x v="3122"/>
    <d v="2016-11-04T22:22:12"/>
    <x v="3116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1.4672739224340314"/>
    <n v="244.80459770114942"/>
    <x v="1"/>
    <s v="spaces"/>
    <x v="3123"/>
    <d v="2016-06-09T23:49:58"/>
    <x v="3117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0769.23076923077"/>
    <n v="6.5"/>
    <x v="1"/>
    <s v="spaces"/>
    <x v="3124"/>
    <d v="2014-12-04T18:43:21"/>
    <x v="3118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e v="#DIV/0!"/>
    <e v="#DIV/0!"/>
    <x v="1"/>
    <s v="spaces"/>
    <x v="3125"/>
    <d v="2015-12-08T04:57:52"/>
    <x v="3119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24.03846153846154"/>
    <n v="61.176470588235297"/>
    <x v="1"/>
    <s v="spaces"/>
    <x v="3126"/>
    <d v="2016-02-27T00:26:02"/>
    <x v="312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e v="#DIV/0!"/>
    <e v="#DIV/0!"/>
    <x v="1"/>
    <s v="spaces"/>
    <x v="3127"/>
    <d v="2015-01-30T20:33:49"/>
    <x v="312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0.92075379043643735"/>
    <n v="139.23931623931625"/>
    <x v="1"/>
    <s v="plays"/>
    <x v="3128"/>
    <d v="2017-02-14T19:49:01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25"/>
    <n v="10"/>
    <x v="1"/>
    <s v="plays"/>
    <x v="3129"/>
    <d v="2017-03-09T20:13:39"/>
    <x v="3123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26.666666666666668"/>
    <n v="93.75"/>
    <x v="1"/>
    <s v="plays"/>
    <x v="3130"/>
    <d v="2017-03-14T15:21:56"/>
    <x v="3124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6.3565891472868215"/>
    <n v="53.75"/>
    <x v="1"/>
    <s v="plays"/>
    <x v="3131"/>
    <d v="2017-03-09T13:54:05"/>
    <x v="312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000"/>
    <n v="10"/>
    <x v="1"/>
    <s v="plays"/>
    <x v="3132"/>
    <d v="2017-02-20T08:24:20"/>
    <x v="312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0.92592592592592593"/>
    <n v="33.75"/>
    <x v="1"/>
    <s v="plays"/>
    <x v="3133"/>
    <d v="2017-02-22T13:33:54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4.4444444444444446"/>
    <n v="18.75"/>
    <x v="1"/>
    <s v="plays"/>
    <x v="3134"/>
    <d v="2017-03-06T17:16:59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4.7962962962962967"/>
    <n v="23.142857142857142"/>
    <x v="1"/>
    <s v="plays"/>
    <x v="3135"/>
    <d v="2017-03-13T03:38:41"/>
    <x v="3129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0.78247261345852892"/>
    <n v="29.045454545454547"/>
    <x v="1"/>
    <s v="plays"/>
    <x v="3136"/>
    <d v="2017-02-23T11:05:54"/>
    <x v="313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0"/>
    <n v="50"/>
    <x v="1"/>
    <s v="plays"/>
    <x v="3137"/>
    <d v="2017-03-13T21:14:29"/>
    <x v="313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e v="#DIV/0!"/>
    <e v="#DIV/0!"/>
    <x v="1"/>
    <s v="plays"/>
    <x v="3138"/>
    <d v="2017-03-15T15:30:07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18.518518518518519"/>
    <n v="450"/>
    <x v="1"/>
    <s v="plays"/>
    <x v="3139"/>
    <d v="2017-02-19T06:29:20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04.16666666666667"/>
    <n v="24"/>
    <x v="1"/>
    <s v="plays"/>
    <x v="3140"/>
    <d v="2017-03-08T17:15:03"/>
    <x v="3134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1.9379844961240309"/>
    <n v="32.25"/>
    <x v="1"/>
    <s v="plays"/>
    <x v="3141"/>
    <d v="2017-03-06T18:04:48"/>
    <x v="3135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61.111111111111114"/>
    <n v="15"/>
    <x v="1"/>
    <s v="plays"/>
    <x v="3142"/>
    <d v="2017-02-17T12:18:59"/>
    <x v="313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e v="#DIV/0!"/>
    <e v="#DIV/0!"/>
    <x v="1"/>
    <s v="plays"/>
    <x v="3143"/>
    <d v="2017-03-14T08:35:56"/>
    <x v="3137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1.3262599469496021"/>
    <n v="251.33333333333334"/>
    <x v="1"/>
    <s v="plays"/>
    <x v="3144"/>
    <d v="2017-03-02T12:55:07"/>
    <x v="3138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e v="#DIV/0!"/>
    <e v="#DIV/0!"/>
    <x v="1"/>
    <s v="plays"/>
    <x v="3145"/>
    <d v="2017-01-27T00:58:54"/>
    <x v="3139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9.5238095238095237"/>
    <n v="437.5"/>
    <x v="1"/>
    <s v="plays"/>
    <x v="3146"/>
    <d v="2017-03-02T16:22: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0.85088279089555419"/>
    <n v="110.35211267605634"/>
    <x v="1"/>
    <s v="plays"/>
    <x v="3147"/>
    <d v="2014-09-27T23:15:55"/>
    <x v="3141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0.76238881829733163"/>
    <n v="41.421052631578945"/>
    <x v="1"/>
    <s v="plays"/>
    <x v="3148"/>
    <d v="2014-09-09T15:58:04"/>
    <x v="3142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0.96153846153846156"/>
    <n v="52"/>
    <x v="1"/>
    <s v="plays"/>
    <x v="3149"/>
    <d v="2012-11-13T00:25:00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0.99009900990099009"/>
    <n v="33.990384615384613"/>
    <x v="1"/>
    <s v="plays"/>
    <x v="3150"/>
    <d v="2010-10-27T06:20:03"/>
    <x v="3144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0.99601593625498008"/>
    <n v="103.35294117647059"/>
    <x v="1"/>
    <s v="plays"/>
    <x v="3151"/>
    <d v="2014-08-11T20:09:34"/>
    <x v="3145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0.94380094380094381"/>
    <n v="34.791044776119406"/>
    <x v="1"/>
    <s v="plays"/>
    <x v="3152"/>
    <d v="2013-10-03T20:49:27"/>
    <x v="3146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0.29798857710454435"/>
    <n v="41.773858921161825"/>
    <x v="1"/>
    <s v="plays"/>
    <x v="3153"/>
    <d v="2011-03-31T03:42:17"/>
    <x v="314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0.8855154965211891"/>
    <n v="64.268292682926827"/>
    <x v="1"/>
    <s v="plays"/>
    <x v="3154"/>
    <d v="2012-03-02T21:00:58"/>
    <x v="314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0.5304910331100674"/>
    <n v="31.209370860927152"/>
    <x v="1"/>
    <s v="plays"/>
    <x v="3155"/>
    <d v="2012-11-20T11:58:45"/>
    <x v="3149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0.9821428571428571"/>
    <n v="62.921348314606739"/>
    <x v="1"/>
    <s v="plays"/>
    <x v="3156"/>
    <d v="2012-04-27T22:52:24"/>
    <x v="3150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0.99009900990099009"/>
    <n v="98.536585365853654"/>
    <x v="1"/>
    <s v="plays"/>
    <x v="3157"/>
    <d v="2014-07-09T18:55:05"/>
    <x v="3151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0.8771929824561403"/>
    <n v="82.608695652173907"/>
    <x v="1"/>
    <s v="plays"/>
    <x v="3158"/>
    <d v="2013-06-22T20:09:12"/>
    <x v="315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0.74916842305041398"/>
    <n v="38.504230769230773"/>
    <x v="1"/>
    <s v="plays"/>
    <x v="3159"/>
    <d v="2011-12-07T01:36:01"/>
    <x v="3153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0.98489822718319109"/>
    <n v="80.15789473684211"/>
    <x v="1"/>
    <s v="plays"/>
    <x v="3160"/>
    <d v="2014-07-21T06:21:27"/>
    <x v="3154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0.95147478591817314"/>
    <n v="28.405405405405407"/>
    <x v="1"/>
    <s v="plays"/>
    <x v="3161"/>
    <d v="2014-09-15T12:52:02"/>
    <x v="3155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0.78647267007471489"/>
    <n v="80.730158730158735"/>
    <x v="1"/>
    <s v="plays"/>
    <x v="3162"/>
    <d v="2014-06-09T16:27:42"/>
    <x v="315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0.89965397923875434"/>
    <n v="200.69444444444446"/>
    <x v="1"/>
    <s v="plays"/>
    <x v="3163"/>
    <d v="2014-05-16T18:05:25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0.93668040464593483"/>
    <n v="37.591549295774648"/>
    <x v="1"/>
    <s v="plays"/>
    <x v="3164"/>
    <d v="2014-05-07T19:20:15"/>
    <x v="3158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0.61475409836065575"/>
    <n v="58.095238095238095"/>
    <x v="1"/>
    <s v="plays"/>
    <x v="3165"/>
    <d v="2011-04-11T03:49:20"/>
    <x v="73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0.62411030846562832"/>
    <n v="60.300892473118282"/>
    <x v="1"/>
    <s v="plays"/>
    <x v="3166"/>
    <d v="2014-10-28T16:35:53"/>
    <x v="3159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0.86083213773314204"/>
    <n v="63.363636363636367"/>
    <x v="1"/>
    <s v="plays"/>
    <x v="3167"/>
    <d v="2014-07-19T04:13:01"/>
    <x v="3160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0.80515297906602257"/>
    <n v="50.901639344262293"/>
    <x v="1"/>
    <s v="plays"/>
    <x v="3168"/>
    <d v="2014-05-13T02:32:33"/>
    <x v="3161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0.97075597621647858"/>
    <n v="100.5"/>
    <x v="1"/>
    <s v="plays"/>
    <x v="3169"/>
    <d v="2013-11-13T17:42:41"/>
    <x v="3162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0.89086859688195996"/>
    <n v="31.619718309859156"/>
    <x v="1"/>
    <s v="plays"/>
    <x v="3170"/>
    <d v="2014-05-30T01:55:44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0.91899698043849287"/>
    <n v="65.102564102564102"/>
    <x v="1"/>
    <s v="plays"/>
    <x v="3171"/>
    <d v="2016-04-06T14:35:58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0.86956521739130432"/>
    <n v="79.310344827586206"/>
    <x v="1"/>
    <s v="plays"/>
    <x v="3172"/>
    <d v="2012-01-15T17:31:08"/>
    <x v="316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0.970873786407767"/>
    <n v="139.18918918918919"/>
    <x v="1"/>
    <s v="plays"/>
    <x v="3173"/>
    <d v="2014-08-27T21:04:52"/>
    <x v="3166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0.98879367172050103"/>
    <n v="131.91304347826087"/>
    <x v="1"/>
    <s v="plays"/>
    <x v="3174"/>
    <d v="2014-08-11T20:45:08"/>
    <x v="3167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0.91274187659729833"/>
    <n v="91.3"/>
    <x v="1"/>
    <s v="plays"/>
    <x v="3175"/>
    <d v="2010-12-19T21:17:07"/>
    <x v="3168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0.87076076993583873"/>
    <n v="39.672727272727272"/>
    <x v="1"/>
    <s v="plays"/>
    <x v="3176"/>
    <d v="2013-07-22T22:20:31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0.85178875638841567"/>
    <n v="57.549019607843135"/>
    <x v="1"/>
    <s v="plays"/>
    <x v="3177"/>
    <d v="2014-05-22T16:00:09"/>
    <x v="3170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0.58229813664596275"/>
    <n v="33.025641025641029"/>
    <x v="1"/>
    <s v="plays"/>
    <x v="3178"/>
    <d v="2014-06-16T14:31:15"/>
    <x v="3171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0.87594529095982754"/>
    <n v="77.335806451612896"/>
    <x v="1"/>
    <s v="plays"/>
    <x v="3179"/>
    <d v="2013-04-11T16:51:11"/>
    <x v="3172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0.83507306889352817"/>
    <n v="31.933333333333334"/>
    <x v="1"/>
    <s v="plays"/>
    <x v="3180"/>
    <d v="2014-05-21T09:54:09"/>
    <x v="317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0.91743119266055051"/>
    <n v="36.333333333333336"/>
    <x v="1"/>
    <s v="plays"/>
    <x v="3181"/>
    <d v="2014-05-20T07:26:27"/>
    <x v="3174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0.99122061738884171"/>
    <n v="46.768211920529801"/>
    <x v="1"/>
    <s v="plays"/>
    <x v="3182"/>
    <d v="2011-12-06T22:47:01"/>
    <x v="3175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0.91743119266055051"/>
    <n v="40.073529411764703"/>
    <x v="1"/>
    <s v="plays"/>
    <x v="3183"/>
    <d v="2013-08-05T19:04:29"/>
    <x v="3176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0.93275488069414314"/>
    <n v="100.21739130434783"/>
    <x v="1"/>
    <s v="plays"/>
    <x v="3184"/>
    <d v="2014-06-01T23:50:31"/>
    <x v="3177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09T23:27:21"/>
    <x v="3178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0.9785932721712538"/>
    <n v="46.714285714285715"/>
    <x v="1"/>
    <s v="plays"/>
    <x v="3186"/>
    <d v="2014-08-17T22:10:38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0.85989451960559504"/>
    <n v="71.491803278688522"/>
    <x v="1"/>
    <s v="plays"/>
    <x v="3187"/>
    <d v="2014-07-15T15:59:33"/>
    <x v="318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1.5384615384615385"/>
    <n v="14.444444444444445"/>
    <x v="1"/>
    <s v="musical"/>
    <x v="3188"/>
    <d v="2015-05-20T09:58:22"/>
    <x v="318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8.112094395280236"/>
    <n v="356.84210526315792"/>
    <x v="1"/>
    <s v="musical"/>
    <x v="3189"/>
    <d v="2015-04-24T08:18:52"/>
    <x v="318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e v="#DIV/0!"/>
    <e v="#DIV/0!"/>
    <x v="1"/>
    <s v="musical"/>
    <x v="3190"/>
    <d v="2016-11-09T03:37:55"/>
    <x v="3183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24.834437086092716"/>
    <n v="37.75"/>
    <x v="1"/>
    <s v="musical"/>
    <x v="3191"/>
    <d v="2016-06-17T18:07:49"/>
    <x v="3184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98.039215686274517"/>
    <n v="12.75"/>
    <x v="1"/>
    <s v="musical"/>
    <x v="3192"/>
    <d v="2015-01-14T22:34:19"/>
    <x v="318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8.5178875638841571"/>
    <n v="24.458333333333332"/>
    <x v="1"/>
    <s v="musical"/>
    <x v="3193"/>
    <d v="2015-01-06T23:14:16"/>
    <x v="318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e v="#DIV/0!"/>
    <e v="#DIV/0!"/>
    <x v="1"/>
    <s v="musical"/>
    <x v="3194"/>
    <d v="2015-06-27T01:29:58"/>
    <x v="3187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1.6908212560386473"/>
    <n v="53.07692307692308"/>
    <x v="1"/>
    <s v="musical"/>
    <x v="3195"/>
    <d v="2015-01-13T14:15:42"/>
    <x v="3188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1666.6666666666667"/>
    <n v="300"/>
    <x v="1"/>
    <s v="musical"/>
    <x v="3196"/>
    <d v="2015-06-02T14:21:15"/>
    <x v="3189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8.7336244541484724"/>
    <n v="286.25"/>
    <x v="1"/>
    <s v="musical"/>
    <x v="3197"/>
    <d v="2015-01-05T11:50:18"/>
    <x v="319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272.72727272727275"/>
    <n v="36.666666666666664"/>
    <x v="1"/>
    <s v="musical"/>
    <x v="3198"/>
    <d v="2015-01-09T10:11:17"/>
    <x v="3191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1.9171779141104295"/>
    <n v="49.20754716981132"/>
    <x v="1"/>
    <s v="musical"/>
    <x v="3199"/>
    <d v="2014-08-07T18:16:58"/>
    <x v="3192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50000"/>
    <n v="1"/>
    <x v="1"/>
    <s v="musical"/>
    <x v="3200"/>
    <d v="2016-03-31T07:41:41"/>
    <x v="3193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80"/>
    <n v="12.5"/>
    <x v="1"/>
    <s v="musical"/>
    <x v="3201"/>
    <d v="2014-08-10T18:24:37"/>
    <x v="3194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1.8341892883345561"/>
    <n v="109.04"/>
    <x v="1"/>
    <s v="musical"/>
    <x v="3202"/>
    <d v="2015-10-16T20:29:06"/>
    <x v="3195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4"/>
    <n v="41.666666666666664"/>
    <x v="1"/>
    <s v="musical"/>
    <x v="3203"/>
    <d v="2015-08-26T23:43:42"/>
    <x v="3196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e v="#DIV/0!"/>
    <e v="#DIV/0!"/>
    <x v="1"/>
    <s v="musical"/>
    <x v="3204"/>
    <d v="2015-06-17T16:27:59"/>
    <x v="3197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29.304029304029303"/>
    <n v="22.75"/>
    <x v="1"/>
    <s v="musical"/>
    <x v="3205"/>
    <d v="2015-04-01T08:59:32"/>
    <x v="3198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e v="#DIV/0!"/>
    <e v="#DIV/0!"/>
    <x v="1"/>
    <s v="musical"/>
    <x v="3206"/>
    <d v="2015-08-20T06:37:31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2.1568627450980391"/>
    <n v="70.833333333333329"/>
    <x v="1"/>
    <s v="musical"/>
    <x v="3207"/>
    <d v="2015-02-22T06:40: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0.96618357487922701"/>
    <n v="63.109756097560975"/>
    <x v="1"/>
    <s v="plays"/>
    <x v="3208"/>
    <d v="2014-07-07T14:31:17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0.83806028741057004"/>
    <n v="50.157964601769912"/>
    <x v="1"/>
    <s v="plays"/>
    <x v="3209"/>
    <d v="2014-05-19T15:17:38"/>
    <x v="3202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0.79512324410283597"/>
    <n v="62.883333333333333"/>
    <x v="1"/>
    <s v="plays"/>
    <x v="3210"/>
    <d v="2012-04-14T22:28:39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0.83511855052467232"/>
    <n v="85.531055900621112"/>
    <x v="1"/>
    <s v="plays"/>
    <x v="3211"/>
    <d v="2014-07-14T14:04:40"/>
    <x v="3204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0.79207920792079212"/>
    <n v="53.723404255319146"/>
    <x v="1"/>
    <s v="plays"/>
    <x v="3212"/>
    <d v="2014-07-09T19:05:51"/>
    <x v="3205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0.99883469285833193"/>
    <n v="127.80851063829788"/>
    <x v="1"/>
    <s v="plays"/>
    <x v="3213"/>
    <d v="2015-06-16T18:19:19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0.97911227154046998"/>
    <n v="106.57391304347826"/>
    <x v="1"/>
    <s v="plays"/>
    <x v="3214"/>
    <d v="2015-11-29T19:01:13"/>
    <x v="3207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0.99649802123964348"/>
    <n v="262.11194029850748"/>
    <x v="1"/>
    <s v="plays"/>
    <x v="3215"/>
    <d v="2015-08-03T15:57:51"/>
    <x v="3208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0.99950024987506247"/>
    <n v="57.171428571428571"/>
    <x v="1"/>
    <s v="plays"/>
    <x v="3216"/>
    <d v="2015-06-10T11:06:11"/>
    <x v="3209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0.86190384983719592"/>
    <n v="50.20192307692308"/>
    <x v="1"/>
    <s v="plays"/>
    <x v="3217"/>
    <d v="2016-10-05T13:06:24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0.97943192948090108"/>
    <n v="66.586956521739125"/>
    <x v="1"/>
    <s v="plays"/>
    <x v="3218"/>
    <d v="2014-11-28T00:03:06"/>
    <x v="3211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0.9989012086704625"/>
    <n v="168.25210084033614"/>
    <x v="1"/>
    <s v="plays"/>
    <x v="3219"/>
    <d v="2015-02-15T23:35:47"/>
    <x v="3212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0.99166997223324083"/>
    <n v="256.37288135593218"/>
    <x v="1"/>
    <s v="plays"/>
    <x v="3220"/>
    <d v="2017-02-06T20:00:04"/>
    <x v="3213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0.96688421561518012"/>
    <n v="36.610619469026545"/>
    <x v="1"/>
    <s v="plays"/>
    <x v="3221"/>
    <d v="2015-05-31T16:43:23"/>
    <x v="3214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0.80128205128205132"/>
    <n v="37.142857142857146"/>
    <x v="1"/>
    <s v="plays"/>
    <x v="3222"/>
    <d v="2015-09-23T13:58:17"/>
    <x v="3215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0.91310751104565535"/>
    <n v="45.878378378378379"/>
    <x v="1"/>
    <s v="plays"/>
    <x v="3223"/>
    <d v="2015-07-21T20:02:56"/>
    <x v="321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0.98007187193727541"/>
    <n v="141.71296296296296"/>
    <x v="1"/>
    <s v="plays"/>
    <x v="3224"/>
    <d v="2016-11-23T20:25:13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0.97703957010258913"/>
    <n v="52.487179487179489"/>
    <x v="1"/>
    <s v="plays"/>
    <x v="3225"/>
    <d v="2016-05-13T13:25:38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0.96"/>
    <n v="59.523809523809526"/>
    <x v="1"/>
    <s v="plays"/>
    <x v="3226"/>
    <d v="2015-09-30T14:00:12"/>
    <x v="3219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0.8"/>
    <n v="50"/>
    <x v="1"/>
    <s v="plays"/>
    <x v="3227"/>
    <d v="2016-12-18T21:10:36"/>
    <x v="3220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0.97710776102735897"/>
    <n v="193.62162162162161"/>
    <x v="1"/>
    <s v="plays"/>
    <x v="3228"/>
    <d v="2015-11-15T17:01:24"/>
    <x v="3221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0.92708478190330501"/>
    <n v="106.79702970297029"/>
    <x v="1"/>
    <s v="plays"/>
    <x v="3229"/>
    <d v="2014-10-21T06:59:58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0.91004550227511372"/>
    <n v="77.21621621621621"/>
    <x v="1"/>
    <s v="plays"/>
    <x v="3230"/>
    <d v="2014-09-16T04:02:06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0.6211180124223602"/>
    <n v="57.5"/>
    <x v="1"/>
    <s v="plays"/>
    <x v="3231"/>
    <d v="2016-03-17T22:39:07"/>
    <x v="3223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0.76219512195121952"/>
    <n v="50.46153846153846"/>
    <x v="1"/>
    <s v="plays"/>
    <x v="3232"/>
    <d v="2016-04-03T19:31:57"/>
    <x v="3224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0.84175084175084181"/>
    <n v="97.377049180327873"/>
    <x v="1"/>
    <s v="plays"/>
    <x v="3233"/>
    <d v="2017-01-31T19:19:15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0.99608786491056378"/>
    <n v="34.91921739130435"/>
    <x v="1"/>
    <s v="plays"/>
    <x v="3234"/>
    <d v="2016-12-30T18:56:48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0.96892965570699563"/>
    <n v="85.530386740331494"/>
    <x v="1"/>
    <s v="plays"/>
    <x v="3235"/>
    <d v="2016-06-01T08:20:51"/>
    <x v="3227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0.99403578528827041"/>
    <n v="182.90909090909091"/>
    <x v="1"/>
    <s v="plays"/>
    <x v="3236"/>
    <d v="2016-11-28T22:00:33"/>
    <x v="3228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0.99218610916768624"/>
    <n v="131.13620817843866"/>
    <x v="1"/>
    <s v="plays"/>
    <x v="3237"/>
    <d v="2015-09-05T11:23:04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0.890302066772655"/>
    <n v="39.810126582278478"/>
    <x v="1"/>
    <s v="plays"/>
    <x v="3238"/>
    <d v="2015-06-01T12:14:5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0.94411642492003522"/>
    <n v="59.701730769230764"/>
    <x v="1"/>
    <s v="plays"/>
    <x v="3239"/>
    <d v="2015-10-01T02:08:13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0.99436526350679488"/>
    <n v="88.735294117647058"/>
    <x v="1"/>
    <s v="plays"/>
    <x v="3240"/>
    <d v="2017-01-19T16:39:08"/>
    <x v="3232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0.86725844301601873"/>
    <n v="58.688622754491021"/>
    <x v="1"/>
    <s v="plays"/>
    <x v="3241"/>
    <d v="2014-09-11T07:47:50"/>
    <x v="323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0.78552003783064506"/>
    <n v="69.56513661202186"/>
    <x v="1"/>
    <s v="plays"/>
    <x v="3242"/>
    <d v="2014-08-20T18:08:12"/>
    <x v="3234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0.97240792512458973"/>
    <n v="115.87323943661971"/>
    <x v="1"/>
    <s v="plays"/>
    <x v="3243"/>
    <d v="2015-09-15T02:19:22"/>
    <x v="3235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0.97146326654523374"/>
    <n v="23.869565217391305"/>
    <x v="1"/>
    <s v="plays"/>
    <x v="3244"/>
    <d v="2016-11-01T16:39:42"/>
    <x v="3236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0.95872899926953981"/>
    <n v="81.125925925925927"/>
    <x v="1"/>
    <s v="plays"/>
    <x v="3245"/>
    <d v="2015-05-11T14:24:18"/>
    <x v="3237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0.89911886351375647"/>
    <n v="57.626943005181346"/>
    <x v="1"/>
    <s v="plays"/>
    <x v="3246"/>
    <d v="2015-08-14T11:20:00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0.94464386926128852"/>
    <n v="46.429824561403507"/>
    <x v="1"/>
    <s v="plays"/>
    <x v="3247"/>
    <d v="2015-06-12T10:25:12"/>
    <x v="3239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0.99214551467548573"/>
    <n v="60.475000000000001"/>
    <x v="1"/>
    <s v="plays"/>
    <x v="3248"/>
    <d v="2015-03-05T21:19:17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0.95304106740599548"/>
    <n v="65.579545454545453"/>
    <x v="1"/>
    <s v="plays"/>
    <x v="3249"/>
    <d v="2015-05-21T17:55:14"/>
    <x v="324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0.98471718922325513"/>
    <n v="119.1924882629108"/>
    <x v="1"/>
    <s v="plays"/>
    <x v="3250"/>
    <d v="2014-10-06T17:48:44"/>
    <x v="3242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0.90307043949428056"/>
    <n v="83.05"/>
    <x v="1"/>
    <s v="plays"/>
    <x v="3251"/>
    <d v="2015-05-22T17:32:46"/>
    <x v="3243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0.78233657858136296"/>
    <n v="57.52"/>
    <x v="1"/>
    <s v="plays"/>
    <x v="3252"/>
    <d v="2016-08-08T11:20:40"/>
    <x v="3244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0.98207709305180457"/>
    <n v="177.08695652173913"/>
    <x v="1"/>
    <s v="plays"/>
    <x v="3253"/>
    <d v="2016-08-20T13:50:28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0.98757929122193944"/>
    <n v="70.771505376344081"/>
    <x v="1"/>
    <s v="plays"/>
    <x v="3254"/>
    <d v="2015-02-24T02:03:29"/>
    <x v="3246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0.5714285714285714"/>
    <n v="29.166666666666668"/>
    <x v="1"/>
    <s v="plays"/>
    <x v="3255"/>
    <d v="2014-09-07T18:26:15"/>
    <x v="3247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0.78088396064344834"/>
    <n v="72.76136363636364"/>
    <x v="1"/>
    <s v="plays"/>
    <x v="3256"/>
    <d v="2015-05-20T13:46:17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0.94073819726339269"/>
    <n v="51.853414634146333"/>
    <x v="1"/>
    <s v="plays"/>
    <x v="3257"/>
    <d v="2017-01-23T13:25:52"/>
    <x v="3249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0.95044127630685671"/>
    <n v="98.2"/>
    <x v="1"/>
    <s v="plays"/>
    <x v="3258"/>
    <d v="2014-12-09T21:17:41"/>
    <x v="325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0.94190494131522695"/>
    <n v="251.7381443298969"/>
    <x v="1"/>
    <s v="plays"/>
    <x v="3259"/>
    <d v="2016-09-01T18:15:45"/>
    <x v="3251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0.91541559868180156"/>
    <n v="74.821917808219183"/>
    <x v="1"/>
    <s v="plays"/>
    <x v="3260"/>
    <d v="2015-10-26T16:08:38"/>
    <x v="3252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0.99547511312217196"/>
    <n v="67.65306122448979"/>
    <x v="1"/>
    <s v="plays"/>
    <x v="3261"/>
    <d v="2015-06-16T17:24:36"/>
    <x v="3253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0.97048763026012252"/>
    <n v="93.81343283582089"/>
    <x v="1"/>
    <s v="plays"/>
    <x v="3262"/>
    <d v="2014-11-21T07:34:22"/>
    <x v="3254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0.89153258016660963"/>
    <n v="41.237647058823526"/>
    <x v="1"/>
    <s v="plays"/>
    <x v="3263"/>
    <d v="2015-10-07T12:23:08"/>
    <x v="3255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0.970873786407767"/>
    <n v="52.551020408163268"/>
    <x v="1"/>
    <s v="plays"/>
    <x v="3264"/>
    <d v="2015-01-12T19:12:18"/>
    <x v="325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0.6097560975609756"/>
    <n v="70.285714285714292"/>
    <x v="1"/>
    <s v="plays"/>
    <x v="3265"/>
    <d v="2015-11-03T17:05:15"/>
    <x v="3257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0.76171131141297443"/>
    <n v="48.325153374233132"/>
    <x v="1"/>
    <s v="plays"/>
    <x v="3266"/>
    <d v="2015-05-12T12:52:02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0.97943192948090108"/>
    <n v="53.177083333333336"/>
    <x v="1"/>
    <s v="plays"/>
    <x v="3267"/>
    <d v="2015-06-17T18:11:00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0.78125"/>
    <n v="60.952380952380949"/>
    <x v="1"/>
    <s v="plays"/>
    <x v="3268"/>
    <d v="2016-08-08T21:42:08"/>
    <x v="326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0.98522167487684731"/>
    <n v="116"/>
    <x v="1"/>
    <s v="plays"/>
    <x v="3269"/>
    <d v="2015-05-13T09:29:57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0.98360655737704916"/>
    <n v="61"/>
    <x v="1"/>
    <s v="plays"/>
    <x v="3270"/>
    <d v="2015-06-12T12:47:45"/>
    <x v="3262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0.76923076923076927"/>
    <n v="38.235294117647058"/>
    <x v="1"/>
    <s v="plays"/>
    <x v="3271"/>
    <d v="2014-10-03T10:29:35"/>
    <x v="326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0.64754257592436704"/>
    <n v="106.50344827586207"/>
    <x v="1"/>
    <s v="plays"/>
    <x v="3272"/>
    <d v="2015-10-07T12:00:09"/>
    <x v="3264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0.93109869646182497"/>
    <n v="204.57142857142858"/>
    <x v="1"/>
    <s v="plays"/>
    <x v="3273"/>
    <d v="2016-08-29T19:14:02"/>
    <x v="3265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0.98694683221903856"/>
    <n v="54.912587412587413"/>
    <x v="1"/>
    <s v="plays"/>
    <x v="3274"/>
    <d v="2016-01-31T16:54:32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0.99722991689750695"/>
    <n v="150.41666666666666"/>
    <x v="1"/>
    <s v="plays"/>
    <x v="3275"/>
    <d v="2015-01-13T21:07:51"/>
    <x v="3267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0.85583872194750854"/>
    <n v="52.58"/>
    <x v="1"/>
    <s v="plays"/>
    <x v="3276"/>
    <d v="2016-02-26T22:47:59"/>
    <x v="3268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0.92081031307550643"/>
    <n v="54.3"/>
    <x v="1"/>
    <s v="plays"/>
    <x v="3277"/>
    <d v="2014-10-19T16:23:26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0.96711798839458418"/>
    <n v="76.029411764705884"/>
    <x v="1"/>
    <s v="plays"/>
    <x v="3278"/>
    <d v="2015-04-30T20:21:43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0.87507543753771877"/>
    <n v="105.2063492063492"/>
    <x v="1"/>
    <s v="plays"/>
    <x v="3279"/>
    <d v="2016-03-02T02:27:3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0.970873786407767"/>
    <n v="68.666666666666671"/>
    <x v="1"/>
    <s v="plays"/>
    <x v="3280"/>
    <d v="2015-04-27T18:09:58"/>
    <x v="3272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0.82236842105263153"/>
    <n v="129.36170212765958"/>
    <x v="1"/>
    <s v="plays"/>
    <x v="3281"/>
    <d v="2015-08-03T00:28:25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0.97421473578353579"/>
    <n v="134.26371308016877"/>
    <x v="1"/>
    <s v="plays"/>
    <x v="3282"/>
    <d v="2016-03-16T04:39:48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0.95465393794749398"/>
    <n v="17.829787234042552"/>
    <x v="1"/>
    <s v="plays"/>
    <x v="3283"/>
    <d v="2016-01-10T17:51:38"/>
    <x v="3275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0.98425196850393704"/>
    <n v="203.2"/>
    <x v="1"/>
    <s v="plays"/>
    <x v="3284"/>
    <d v="2016-01-11T21:14:13"/>
    <x v="3276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0.89204139900071378"/>
    <n v="69.18518518518519"/>
    <x v="1"/>
    <s v="plays"/>
    <x v="3285"/>
    <d v="2017-01-27T22:37:06"/>
    <x v="327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0.98264002620373403"/>
    <n v="125.12295081967213"/>
    <x v="1"/>
    <s v="plays"/>
    <x v="3286"/>
    <d v="2016-07-16T20:09:42"/>
    <x v="3278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03T18:00:28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0.99735799866154562"/>
    <n v="48.437149758454105"/>
    <x v="1"/>
    <s v="plays"/>
    <x v="3288"/>
    <d v="2016-05-15T18:35:15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0.75164233850964357"/>
    <n v="26.608400000000003"/>
    <x v="1"/>
    <s v="plays"/>
    <x v="3289"/>
    <d v="2017-01-23T08:50:02"/>
    <x v="328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0.82508250825082508"/>
    <n v="33.666666666666664"/>
    <x v="1"/>
    <s v="plays"/>
    <x v="3290"/>
    <d v="2017-02-09T12:21:31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0.8771929824561403"/>
    <n v="40.714285714285715"/>
    <x v="1"/>
    <s v="plays"/>
    <x v="3291"/>
    <d v="2015-08-16T16:51:40"/>
    <x v="3283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0.34948096885813151"/>
    <n v="19.266666666666666"/>
    <x v="1"/>
    <s v="plays"/>
    <x v="3292"/>
    <d v="2015-10-05T18:29:08"/>
    <x v="3284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0.58670143415906129"/>
    <n v="84.285714285714292"/>
    <x v="1"/>
    <s v="plays"/>
    <x v="3293"/>
    <d v="2017-02-02T10:12:32"/>
    <x v="3285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0.84507042253521125"/>
    <n v="29.583333333333332"/>
    <x v="1"/>
    <s v="plays"/>
    <x v="3294"/>
    <d v="2015-05-17T12:59:14"/>
    <x v="3286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0.97220871932334274"/>
    <n v="26.667037037037037"/>
    <x v="1"/>
    <s v="plays"/>
    <x v="3295"/>
    <d v="2016-08-27T10:37:09"/>
    <x v="3287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0.69412309116149928"/>
    <n v="45.978723404255319"/>
    <x v="1"/>
    <s v="plays"/>
    <x v="3296"/>
    <d v="2015-11-01T18:09:32"/>
    <x v="3288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0.99927325581395354"/>
    <n v="125.09090909090909"/>
    <x v="1"/>
    <s v="plays"/>
    <x v="3297"/>
    <d v="2015-07-08T18:30:56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0.98299420033421803"/>
    <n v="141.29166666666666"/>
    <x v="1"/>
    <s v="plays"/>
    <x v="3298"/>
    <d v="2015-08-23T22:59:2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0.86058519793459554"/>
    <n v="55.333333333333336"/>
    <x v="1"/>
    <s v="plays"/>
    <x v="3299"/>
    <d v="2015-09-14T22:01:03"/>
    <x v="3291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0.73439412484700117"/>
    <n v="46.420454545454547"/>
    <x v="1"/>
    <s v="plays"/>
    <x v="3300"/>
    <d v="2015-04-08T17:51:02"/>
    <x v="329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0.7492507492507493"/>
    <n v="57.2"/>
    <x v="1"/>
    <s v="plays"/>
    <x v="3301"/>
    <d v="2016-06-17T17:39:36"/>
    <x v="3293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0.9671848013816926"/>
    <n v="173.7"/>
    <x v="1"/>
    <s v="plays"/>
    <x v="3302"/>
    <d v="2016-11-07T08:26:16"/>
    <x v="3294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0.86289549376797703"/>
    <n v="59.6"/>
    <x v="1"/>
    <s v="plays"/>
    <x v="3303"/>
    <d v="2015-02-21T15:38:04"/>
    <x v="3295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0.95678520172221337"/>
    <n v="89.585714285714289"/>
    <x v="1"/>
    <s v="plays"/>
    <x v="3304"/>
    <d v="2016-11-22T14:59:12"/>
    <x v="3296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0.98015192354814995"/>
    <n v="204.05"/>
    <x v="1"/>
    <s v="plays"/>
    <x v="3305"/>
    <d v="2015-07-01T20:32:28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0.57034220532319391"/>
    <n v="48.703703703703702"/>
    <x v="1"/>
    <s v="plays"/>
    <x v="3306"/>
    <d v="2016-05-03T05:15:42"/>
    <x v="3298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0.9373828271466067"/>
    <n v="53.339999999999996"/>
    <x v="1"/>
    <s v="plays"/>
    <x v="3307"/>
    <d v="2016-04-15T01:22:19"/>
    <x v="329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0.81775700934579443"/>
    <n v="75.087719298245617"/>
    <x v="1"/>
    <s v="plays"/>
    <x v="3308"/>
    <d v="2016-03-23T21:02:45"/>
    <x v="3300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0.62724014336917566"/>
    <n v="18"/>
    <x v="1"/>
    <s v="plays"/>
    <x v="3309"/>
    <d v="2016-09-15T15:36:18"/>
    <x v="3301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0.99923136049192929"/>
    <n v="209.83870967741936"/>
    <x v="1"/>
    <s v="plays"/>
    <x v="3310"/>
    <d v="2015-09-06T22:17:05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0.91041514930808454"/>
    <n v="61.022222222222226"/>
    <x v="1"/>
    <s v="plays"/>
    <x v="3311"/>
    <d v="2015-09-17T07:00:10"/>
    <x v="3303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0.99960015993602558"/>
    <n v="61"/>
    <x v="1"/>
    <s v="plays"/>
    <x v="3312"/>
    <d v="2016-10-21T19:25:46"/>
    <x v="3304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0.86169754416199917"/>
    <n v="80.034482758620683"/>
    <x v="1"/>
    <s v="plays"/>
    <x v="3313"/>
    <d v="2016-01-13T05:51:57"/>
    <x v="3305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0.47449584816132861"/>
    <n v="29.068965517241381"/>
    <x v="1"/>
    <s v="plays"/>
    <x v="3314"/>
    <d v="2015-04-11T06:25:11"/>
    <x v="330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0.90909090909090906"/>
    <n v="49.438202247191015"/>
    <x v="1"/>
    <s v="plays"/>
    <x v="3315"/>
    <d v="2016-04-06T07:17:21"/>
    <x v="3307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0.99913340903944603"/>
    <n v="93.977440000000001"/>
    <x v="1"/>
    <s v="plays"/>
    <x v="3316"/>
    <d v="2014-07-06T20:54:35"/>
    <x v="3308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0.94170403587443952"/>
    <n v="61.944444444444443"/>
    <x v="1"/>
    <s v="plays"/>
    <x v="3317"/>
    <d v="2016-05-09T00:57:04"/>
    <x v="3309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0.79617834394904463"/>
    <n v="78.5"/>
    <x v="1"/>
    <s v="plays"/>
    <x v="3318"/>
    <d v="2016-03-02T07:14:53"/>
    <x v="331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0.92592592592592593"/>
    <n v="33.75"/>
    <x v="1"/>
    <s v="plays"/>
    <x v="3319"/>
    <d v="2014-12-17T14:03:06"/>
    <x v="3311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0.99009900990099009"/>
    <n v="66.44736842105263"/>
    <x v="1"/>
    <s v="plays"/>
    <x v="3320"/>
    <d v="2016-05-23T01:05:57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0.93109869646182497"/>
    <n v="35.799999999999997"/>
    <x v="1"/>
    <s v="plays"/>
    <x v="3321"/>
    <d v="2014-10-02T02:24:25"/>
    <x v="331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0.9850746268656716"/>
    <n v="145.65217391304347"/>
    <x v="1"/>
    <s v="plays"/>
    <x v="3322"/>
    <d v="2016-05-31T00:14:56"/>
    <x v="3314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0.79428117553613975"/>
    <n v="25.693877551020407"/>
    <x v="1"/>
    <s v="plays"/>
    <x v="3323"/>
    <d v="2016-08-26T08:46:48"/>
    <x v="3315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0.98360655737704916"/>
    <n v="152.5"/>
    <x v="1"/>
    <s v="plays"/>
    <x v="3324"/>
    <d v="2016-05-22T13:59:50"/>
    <x v="331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0.88888888888888884"/>
    <n v="30"/>
    <x v="1"/>
    <s v="plays"/>
    <x v="3325"/>
    <d v="2015-03-01T18:51:17"/>
    <x v="33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0.98643649815043155"/>
    <n v="142.28070175438597"/>
    <x v="1"/>
    <s v="plays"/>
    <x v="3326"/>
    <d v="2015-02-06T17:08:25"/>
    <x v="3318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0.98765432098765427"/>
    <n v="24.545454545454547"/>
    <x v="1"/>
    <s v="plays"/>
    <x v="3327"/>
    <d v="2016-04-08T08:59:26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0.68311195445920303"/>
    <n v="292.77777777777777"/>
    <x v="1"/>
    <s v="plays"/>
    <x v="3328"/>
    <d v="2014-07-02T13:48:03"/>
    <x v="332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0.85616438356164382"/>
    <n v="44.92307692307692"/>
    <x v="1"/>
    <s v="plays"/>
    <x v="3329"/>
    <d v="2014-07-17T07:45:08"/>
    <x v="3321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0.94102885821831872"/>
    <n v="23.10144927536232"/>
    <x v="1"/>
    <s v="plays"/>
    <x v="3330"/>
    <d v="2015-03-02T21:17:48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0.95675468809797171"/>
    <n v="80.400000000000006"/>
    <x v="1"/>
    <s v="plays"/>
    <x v="3331"/>
    <d v="2015-09-01T16:44:46"/>
    <x v="3323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6-19T20:38:50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0.95628415300546443"/>
    <n v="32.972972972972975"/>
    <x v="1"/>
    <s v="plays"/>
    <x v="3333"/>
    <d v="2015-05-24T16:14:40"/>
    <x v="3325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0.72139396198285499"/>
    <n v="116.65217391304348"/>
    <x v="1"/>
    <s v="plays"/>
    <x v="3334"/>
    <d v="2015-06-30T12:30:22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0.99681020733652315"/>
    <n v="79.61904761904762"/>
    <x v="1"/>
    <s v="plays"/>
    <x v="3335"/>
    <d v="2014-07-07T16:10:46"/>
    <x v="3327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3-08T09:34:06"/>
    <x v="3328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0.90744101633393826"/>
    <n v="81.029411764705884"/>
    <x v="1"/>
    <s v="plays"/>
    <x v="3337"/>
    <d v="2014-09-19T06:46:07"/>
    <x v="3329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0.97866510080250535"/>
    <n v="136.84821428571428"/>
    <x v="1"/>
    <s v="plays"/>
    <x v="3338"/>
    <d v="2017-02-03T13:48:00"/>
    <x v="333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0.95831336847149018"/>
    <n v="177.61702127659575"/>
    <x v="1"/>
    <s v="plays"/>
    <x v="3339"/>
    <d v="2016-06-28T15:58:38"/>
    <x v="3331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0.72376357056694818"/>
    <n v="109.07894736842105"/>
    <x v="1"/>
    <s v="plays"/>
    <x v="3340"/>
    <d v="2016-11-11T23:22:34"/>
    <x v="333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5-20T19:10:21"/>
    <x v="3333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0.98360655737704916"/>
    <n v="78.205128205128204"/>
    <x v="1"/>
    <s v="plays"/>
    <x v="3342"/>
    <d v="2015-02-27T07:06:50"/>
    <x v="3334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0.58333333333333337"/>
    <n v="52.173913043478258"/>
    <x v="1"/>
    <s v="plays"/>
    <x v="3343"/>
    <d v="2016-03-23T21:59:44"/>
    <x v="3335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0.98576122672508215"/>
    <n v="114.125"/>
    <x v="1"/>
    <s v="plays"/>
    <x v="3344"/>
    <d v="2014-07-31T04:48:13"/>
    <x v="333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0.76923076923076927"/>
    <n v="50"/>
    <x v="1"/>
    <s v="plays"/>
    <x v="3345"/>
    <d v="2015-02-18T02:32:48"/>
    <x v="3337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0.90909090909090906"/>
    <n v="91.666666666666671"/>
    <x v="1"/>
    <s v="plays"/>
    <x v="3346"/>
    <d v="2015-02-19T00:35:10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0.83717036416910839"/>
    <n v="108.59090909090909"/>
    <x v="1"/>
    <s v="plays"/>
    <x v="3347"/>
    <d v="2016-04-24T13:14:14"/>
    <x v="3339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0.99709934735315442"/>
    <n v="69.822784810126578"/>
    <x v="1"/>
    <s v="plays"/>
    <x v="3348"/>
    <d v="2016-04-06T13:24:40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0.65189048239895697"/>
    <n v="109.57142857142857"/>
    <x v="1"/>
    <s v="plays"/>
    <x v="3349"/>
    <d v="2016-05-23T02:39:32"/>
    <x v="3341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0.95759233926128595"/>
    <n v="71.666666666666671"/>
    <x v="1"/>
    <s v="plays"/>
    <x v="3350"/>
    <d v="2015-10-25T16:50:11"/>
    <x v="3342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0.98911968348170132"/>
    <n v="93.611111111111114"/>
    <x v="1"/>
    <s v="plays"/>
    <x v="3351"/>
    <d v="2014-06-16T09:29:25"/>
    <x v="334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0.93005952380952384"/>
    <n v="76.8"/>
    <x v="1"/>
    <s v="plays"/>
    <x v="3352"/>
    <d v="2016-05-05T23:49:38"/>
    <x v="3344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0.31746031746031744"/>
    <n v="35.795454545454547"/>
    <x v="1"/>
    <s v="plays"/>
    <x v="3353"/>
    <d v="2016-04-19T10:22:30"/>
    <x v="3345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0.98103335513407453"/>
    <n v="55.6"/>
    <x v="1"/>
    <s v="plays"/>
    <x v="3354"/>
    <d v="2015-09-23T17:26:46"/>
    <x v="3346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0.79185520361990946"/>
    <n v="147.33333333333334"/>
    <x v="1"/>
    <s v="plays"/>
    <x v="3355"/>
    <d v="2016-04-29T14:52:07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0.98619329388560162"/>
    <n v="56.333333333333336"/>
    <x v="1"/>
    <s v="plays"/>
    <x v="3356"/>
    <d v="2016-06-15T19:34:32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0.99009900990099009"/>
    <n v="96.19047619047619"/>
    <x v="1"/>
    <s v="plays"/>
    <x v="3357"/>
    <d v="2014-07-02T10:01:50"/>
    <x v="3349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0.9709680551509855"/>
    <n v="63.574074074074076"/>
    <x v="1"/>
    <s v="plays"/>
    <x v="3358"/>
    <d v="2014-10-20T07:27:59"/>
    <x v="3350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0.94117647058823528"/>
    <n v="184.78260869565219"/>
    <x v="1"/>
    <s v="plays"/>
    <x v="3359"/>
    <d v="2017-01-11T01:22:14"/>
    <x v="335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0.98640946953090747"/>
    <n v="126.72222222222223"/>
    <x v="1"/>
    <s v="plays"/>
    <x v="3360"/>
    <d v="2016-11-23T01:59:03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0.88136788295434509"/>
    <n v="83.42647058823529"/>
    <x v="1"/>
    <s v="plays"/>
    <x v="3361"/>
    <d v="2014-08-15T00:36:30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0.45871559633027525"/>
    <n v="54.5"/>
    <x v="1"/>
    <s v="plays"/>
    <x v="3362"/>
    <d v="2015-02-21T02:11:57"/>
    <x v="3354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0.98600508905852413"/>
    <n v="302.30769230769232"/>
    <x v="1"/>
    <s v="plays"/>
    <x v="3363"/>
    <d v="2014-07-31T18:30:45"/>
    <x v="3355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0.94398993077407178"/>
    <n v="44.138888888888886"/>
    <x v="1"/>
    <s v="plays"/>
    <x v="3364"/>
    <d v="2016-02-22T23:27:29"/>
    <x v="326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0.96153846153846156"/>
    <n v="866.66666666666663"/>
    <x v="1"/>
    <s v="plays"/>
    <x v="3365"/>
    <d v="2015-11-13T02:26:32"/>
    <x v="3356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0.45248868778280543"/>
    <n v="61.388888888888886"/>
    <x v="1"/>
    <s v="plays"/>
    <x v="3366"/>
    <d v="2015-04-13T01:37:17"/>
    <x v="335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0.84269662921348309"/>
    <n v="29.666666666666668"/>
    <x v="1"/>
    <s v="plays"/>
    <x v="3367"/>
    <d v="2015-07-07T22:24:54"/>
    <x v="3358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0.95602294455066916"/>
    <n v="45.478260869565219"/>
    <x v="1"/>
    <s v="plays"/>
    <x v="3368"/>
    <d v="2014-11-26T04:47:39"/>
    <x v="3359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0.9624639076034649"/>
    <n v="96.203703703703709"/>
    <x v="1"/>
    <s v="plays"/>
    <x v="3369"/>
    <d v="2016-11-16T00:59:40"/>
    <x v="336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0.84937712344280858"/>
    <n v="67.92307692307692"/>
    <x v="1"/>
    <s v="plays"/>
    <x v="3370"/>
    <d v="2016-11-16T08:01:25"/>
    <x v="3361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0.72202166064981954"/>
    <n v="30.777777777777779"/>
    <x v="1"/>
    <s v="plays"/>
    <x v="3371"/>
    <d v="2015-11-04T20:59:25"/>
    <x v="3362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0.96618357487922701"/>
    <n v="38.333333333333336"/>
    <x v="1"/>
    <s v="plays"/>
    <x v="3372"/>
    <d v="2014-08-04T13:09:16"/>
    <x v="2835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0.99750623441396513"/>
    <n v="66.833333333333329"/>
    <x v="1"/>
    <s v="plays"/>
    <x v="3373"/>
    <d v="2015-06-24T20:30:40"/>
    <x v="3363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0.93833780160857905"/>
    <n v="71.730769230769226"/>
    <x v="1"/>
    <s v="plays"/>
    <x v="3374"/>
    <d v="2015-09-28T17:33:36"/>
    <x v="3364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06T14:39:33"/>
    <x v="3365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0.99987501562304715"/>
    <n v="421.10526315789474"/>
    <x v="1"/>
    <s v="plays"/>
    <x v="3376"/>
    <d v="2015-02-24T16:49:54"/>
    <x v="3366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0.98960910440376049"/>
    <n v="104.98701298701299"/>
    <x v="1"/>
    <s v="plays"/>
    <x v="3377"/>
    <d v="2015-02-18T17:34:59"/>
    <x v="3367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0.92905405405405406"/>
    <n v="28.19047619047619"/>
    <x v="1"/>
    <s v="plays"/>
    <x v="3378"/>
    <d v="2014-08-07T08:31:46"/>
    <x v="3368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0.964785335262904"/>
    <n v="54.55263157894737"/>
    <x v="1"/>
    <s v="plays"/>
    <x v="3379"/>
    <d v="2015-08-09T12:20:00"/>
    <x v="336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0.95754867539099908"/>
    <n v="111.89285714285714"/>
    <x v="1"/>
    <s v="plays"/>
    <x v="3380"/>
    <d v="2014-10-25T22:52:58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0.97799511002444983"/>
    <n v="85.208333333333329"/>
    <x v="1"/>
    <s v="plays"/>
    <x v="3381"/>
    <d v="2015-02-09T04:26:23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0.99262620533182078"/>
    <n v="76.652173913043484"/>
    <x v="1"/>
    <s v="plays"/>
    <x v="3382"/>
    <d v="2016-07-08T10:20:56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0.8951406649616368"/>
    <n v="65.166666666666671"/>
    <x v="1"/>
    <s v="plays"/>
    <x v="3383"/>
    <d v="2016-06-03T18:47:00"/>
    <x v="3373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0.99989001209866912"/>
    <n v="93.760312499999998"/>
    <x v="1"/>
    <s v="plays"/>
    <x v="3384"/>
    <d v="2015-10-15T02:06:08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1-10T20:49:12"/>
    <x v="3375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0.95238095238095233"/>
    <n v="51.219512195121951"/>
    <x v="1"/>
    <s v="plays"/>
    <x v="3386"/>
    <d v="2014-11-03T15:28:2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0.85567598402738165"/>
    <n v="100.17142857142858"/>
    <x v="1"/>
    <s v="plays"/>
    <x v="3387"/>
    <d v="2014-11-04T18:18:08"/>
    <x v="3377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0.96339113680154143"/>
    <n v="34.6"/>
    <x v="1"/>
    <s v="plays"/>
    <x v="3388"/>
    <d v="2015-05-19T11:04:01"/>
    <x v="3378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0.8733624454148472"/>
    <n v="184.67741935483872"/>
    <x v="1"/>
    <s v="plays"/>
    <x v="3389"/>
    <d v="2016-05-04T13:31:22"/>
    <x v="337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0.9765625"/>
    <n v="69.818181818181813"/>
    <x v="1"/>
    <s v="plays"/>
    <x v="3390"/>
    <d v="2014-06-25T18:35:45"/>
    <x v="338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0.44843049327354262"/>
    <n v="61.944444444444443"/>
    <x v="1"/>
    <s v="plays"/>
    <x v="3391"/>
    <d v="2014-07-10T13:05:48"/>
    <x v="3381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3-17T20:17:35"/>
    <x v="338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0.94517958412098302"/>
    <n v="36.06818181818182"/>
    <x v="1"/>
    <s v="plays"/>
    <x v="3393"/>
    <d v="2014-10-11T22:07:10"/>
    <x v="338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0.70242656449552998"/>
    <n v="29"/>
    <x v="1"/>
    <s v="plays"/>
    <x v="3394"/>
    <d v="2014-06-27T14:17:25"/>
    <x v="3384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0.54347826086956519"/>
    <n v="24.210526315789473"/>
    <x v="1"/>
    <s v="plays"/>
    <x v="3395"/>
    <d v="2015-05-16T17:05:44"/>
    <x v="3385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0.95846645367412142"/>
    <n v="55.892857142857146"/>
    <x v="1"/>
    <s v="plays"/>
    <x v="3396"/>
    <d v="2014-05-05T10:43:09"/>
    <x v="2806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0.8928571428571429"/>
    <n v="11.666666666666666"/>
    <x v="1"/>
    <s v="plays"/>
    <x v="3397"/>
    <d v="2016-01-09T11:28:49"/>
    <x v="338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0.90029259509340531"/>
    <n v="68.353846153846149"/>
    <x v="1"/>
    <s v="plays"/>
    <x v="3398"/>
    <d v="2014-10-29T18:02:56"/>
    <x v="3387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0.96385542168674698"/>
    <n v="27.065217391304348"/>
    <x v="1"/>
    <s v="plays"/>
    <x v="3399"/>
    <d v="2015-01-22T22:05:25"/>
    <x v="3388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0.9959167413604223"/>
    <n v="118.12941176470588"/>
    <x v="1"/>
    <s v="plays"/>
    <x v="3400"/>
    <d v="2014-07-14T22:53:34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0.98171970209884907"/>
    <n v="44.757575757575758"/>
    <x v="1"/>
    <s v="plays"/>
    <x v="3401"/>
    <d v="2015-07-08T17:22:26"/>
    <x v="339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0.91102338293349527"/>
    <n v="99.787878787878782"/>
    <x v="1"/>
    <s v="plays"/>
    <x v="3402"/>
    <d v="2015-10-13T14:50:43"/>
    <x v="3391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5-26T11:05:24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0.81967213114754101"/>
    <n v="203.33333333333334"/>
    <x v="1"/>
    <s v="plays"/>
    <x v="3404"/>
    <d v="2015-05-28T12:05:02"/>
    <x v="3393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0.72689511941848395"/>
    <n v="28.323529411764707"/>
    <x v="1"/>
    <s v="plays"/>
    <x v="3405"/>
    <d v="2016-02-10T00:24:46"/>
    <x v="3394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0.99690958030106669"/>
    <n v="110.23076923076923"/>
    <x v="1"/>
    <s v="plays"/>
    <x v="3406"/>
    <d v="2014-06-01T11:49:36"/>
    <x v="3395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0.93370681605975725"/>
    <n v="31.970149253731343"/>
    <x v="1"/>
    <s v="plays"/>
    <x v="3407"/>
    <d v="2014-06-06T10:08:09"/>
    <x v="339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0.47393364928909953"/>
    <n v="58.611111111111114"/>
    <x v="1"/>
    <s v="plays"/>
    <x v="3408"/>
    <d v="2014-06-18T23:48:24"/>
    <x v="3397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0.80906148867313921"/>
    <n v="29.428571428571427"/>
    <x v="1"/>
    <s v="plays"/>
    <x v="3409"/>
    <d v="2016-06-23T19:32:38"/>
    <x v="3398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0.92165898617511521"/>
    <n v="81.375"/>
    <x v="1"/>
    <s v="plays"/>
    <x v="3410"/>
    <d v="2016-05-10T00:59:5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0.96556163501770198"/>
    <n v="199.16666666666666"/>
    <x v="1"/>
    <s v="plays"/>
    <x v="3411"/>
    <d v="2015-09-18T00:32:52"/>
    <x v="340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8-28T23:01:02"/>
    <x v="340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0.76923076923076927"/>
    <n v="46.428571428571431"/>
    <x v="1"/>
    <s v="plays"/>
    <x v="3413"/>
    <d v="2015-02-18T17:35:38"/>
    <x v="3402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0.96618357487922701"/>
    <n v="70.568181818181813"/>
    <x v="1"/>
    <s v="plays"/>
    <x v="3414"/>
    <d v="2016-11-01T19:58:45"/>
    <x v="3403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07T03:27:36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0.83612040133779264"/>
    <n v="159.46666666666667"/>
    <x v="1"/>
    <s v="plays"/>
    <x v="3416"/>
    <d v="2015-03-26T09:54:05"/>
    <x v="340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0.99999411768166069"/>
    <n v="37.777999999999999"/>
    <x v="1"/>
    <s v="plays"/>
    <x v="3417"/>
    <d v="2014-09-12T21:55:48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0.99132589838909546"/>
    <n v="72.053571428571431"/>
    <x v="1"/>
    <s v="plays"/>
    <x v="3418"/>
    <d v="2014-04-23T20:01:47"/>
    <x v="34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0.93856655290102387"/>
    <n v="63.695652173913047"/>
    <x v="1"/>
    <s v="plays"/>
    <x v="3419"/>
    <d v="2016-03-19T19:43:05"/>
    <x v="3408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0.72463768115942029"/>
    <n v="28.411764705882351"/>
    <x v="1"/>
    <s v="plays"/>
    <x v="3420"/>
    <d v="2016-02-05T02:10:02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0.98863074641621351"/>
    <n v="103.21428571428571"/>
    <x v="1"/>
    <s v="plays"/>
    <x v="3421"/>
    <d v="2015-02-02T18:59:23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0.91659028414298804"/>
    <n v="71.152173913043484"/>
    <x v="1"/>
    <s v="plays"/>
    <x v="3422"/>
    <d v="2015-11-15T13:29:36"/>
    <x v="2232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0.7142857142857143"/>
    <n v="35"/>
    <x v="1"/>
    <s v="plays"/>
    <x v="3423"/>
    <d v="2015-03-25T21:52:21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0.96540627514078836"/>
    <n v="81.776315789473685"/>
    <x v="1"/>
    <s v="plays"/>
    <x v="3424"/>
    <d v="2015-01-14T16:14:44"/>
    <x v="3412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0.97115350375998266"/>
    <n v="297.02980769230766"/>
    <x v="1"/>
    <s v="plays"/>
    <x v="3425"/>
    <d v="2014-09-02T14:48:56"/>
    <x v="341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0.92478421701602964"/>
    <n v="46.609195402298852"/>
    <x v="1"/>
    <s v="plays"/>
    <x v="3426"/>
    <d v="2014-09-02T01:21:43"/>
    <x v="3414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6-02T15:29:12"/>
    <x v="3415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0.97323600973236013"/>
    <n v="40.294117647058826"/>
    <x v="1"/>
    <s v="plays"/>
    <x v="3428"/>
    <d v="2015-02-03T17:17:27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0.76923076923076927"/>
    <n v="16.25"/>
    <x v="1"/>
    <s v="plays"/>
    <x v="3429"/>
    <d v="2016-10-19T00:31:01"/>
    <x v="3417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0.92123869755272947"/>
    <n v="30.152638888888887"/>
    <x v="1"/>
    <s v="plays"/>
    <x v="3430"/>
    <d v="2014-06-30T22:41:41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7-19T17:32:33"/>
    <x v="3419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0.91199270405836752"/>
    <n v="52.214285714285715"/>
    <x v="1"/>
    <s v="plays"/>
    <x v="3432"/>
    <d v="2016-01-11T13:56:54"/>
    <x v="342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0.99737532808398954"/>
    <n v="134.1549295774648"/>
    <x v="1"/>
    <s v="plays"/>
    <x v="3433"/>
    <d v="2014-05-17T01:30:55"/>
    <x v="3421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0.94741828517290383"/>
    <n v="62.827380952380949"/>
    <x v="1"/>
    <s v="plays"/>
    <x v="3434"/>
    <d v="2014-06-10T09:07:49"/>
    <x v="3422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0.8928571428571429"/>
    <n v="58.94736842105263"/>
    <x v="1"/>
    <s v="plays"/>
    <x v="3435"/>
    <d v="2016-07-21T14:48:13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0.94428706326723322"/>
    <n v="143.1081081081081"/>
    <x v="1"/>
    <s v="plays"/>
    <x v="3436"/>
    <d v="2014-07-31T12:59:53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0.99009900990099009"/>
    <n v="84.166666666666671"/>
    <x v="1"/>
    <s v="plays"/>
    <x v="3437"/>
    <d v="2015-07-20T17:03:40"/>
    <x v="3425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0.95969289827255277"/>
    <n v="186.07142857142858"/>
    <x v="1"/>
    <s v="plays"/>
    <x v="3438"/>
    <d v="2015-04-06T22:16:07"/>
    <x v="3426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0.74250993107032803"/>
    <n v="89.785555555555561"/>
    <x v="1"/>
    <s v="plays"/>
    <x v="3439"/>
    <d v="2016-01-05T21:52:10"/>
    <x v="3427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0.95040411182834938"/>
    <n v="64.157560975609755"/>
    <x v="1"/>
    <s v="plays"/>
    <x v="3440"/>
    <d v="2014-06-19T02:57:08"/>
    <x v="34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0.97465886939571145"/>
    <n v="59.651162790697676"/>
    <x v="1"/>
    <s v="plays"/>
    <x v="3441"/>
    <d v="2015-10-17T10:18:41"/>
    <x v="3429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4-30T20:11:12"/>
    <x v="343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0.53908355795148244"/>
    <n v="41.222222222222221"/>
    <x v="1"/>
    <s v="plays"/>
    <x v="3443"/>
    <d v="2014-08-10T12:35:46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0.34602076124567471"/>
    <n v="43.35"/>
    <x v="1"/>
    <s v="plays"/>
    <x v="3444"/>
    <d v="2016-05-31T06:59:46"/>
    <x v="343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09-25T12:43:56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0.92421441774491686"/>
    <n v="43.28"/>
    <x v="1"/>
    <s v="plays"/>
    <x v="3446"/>
    <d v="2015-01-12T19:58:45"/>
    <x v="3434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0.92764378478664189"/>
    <n v="77"/>
    <x v="1"/>
    <s v="plays"/>
    <x v="3447"/>
    <d v="2016-02-02T21:20:12"/>
    <x v="3435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0.91106290672451196"/>
    <n v="51.222222222222221"/>
    <x v="1"/>
    <s v="plays"/>
    <x v="3448"/>
    <d v="2014-11-17T02:51:29"/>
    <x v="343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0.58608058608058611"/>
    <n v="68.25"/>
    <x v="1"/>
    <s v="plays"/>
    <x v="3449"/>
    <d v="2016-06-11T01:15:38"/>
    <x v="3437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0.65789473684210531"/>
    <n v="19.487179487179485"/>
    <x v="1"/>
    <s v="plays"/>
    <x v="3450"/>
    <d v="2015-02-01T16:54:31"/>
    <x v="3438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0.9878419452887538"/>
    <n v="41.125"/>
    <x v="1"/>
    <s v="plays"/>
    <x v="3451"/>
    <d v="2015-03-25T17:22:07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0.65274151436031336"/>
    <n v="41.405405405405403"/>
    <x v="1"/>
    <s v="plays"/>
    <x v="3452"/>
    <d v="2014-06-30T15:20:26"/>
    <x v="344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0.77922077922077926"/>
    <n v="27.5"/>
    <x v="1"/>
    <s v="plays"/>
    <x v="3453"/>
    <d v="2016-06-14T23:29:16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0.99290780141843971"/>
    <n v="33.571428571428569"/>
    <x v="1"/>
    <s v="plays"/>
    <x v="3454"/>
    <d v="2014-07-01T16:45:59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0.99354197714853454"/>
    <n v="145.86956521739131"/>
    <x v="1"/>
    <s v="plays"/>
    <x v="3455"/>
    <d v="2016-09-13T18:00:27"/>
    <x v="3443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0.52273915316257191"/>
    <n v="358.6875"/>
    <x v="1"/>
    <s v="plays"/>
    <x v="3456"/>
    <d v="2014-07-01T04:56:07"/>
    <x v="3444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0.71326676176890158"/>
    <n v="50.981818181818184"/>
    <x v="1"/>
    <s v="plays"/>
    <x v="3457"/>
    <d v="2015-01-12T16:57:37"/>
    <x v="3445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0.80427631578947367"/>
    <n v="45.037037037037038"/>
    <x v="1"/>
    <s v="plays"/>
    <x v="3458"/>
    <d v="2015-01-07T04:51:43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0.79239302694136293"/>
    <n v="17.527777777777779"/>
    <x v="1"/>
    <s v="plays"/>
    <x v="3459"/>
    <d v="2016-04-20T11:31:00"/>
    <x v="3447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0.52631578947368418"/>
    <n v="50"/>
    <x v="1"/>
    <s v="plays"/>
    <x v="3460"/>
    <d v="2014-08-01T12:39:12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0.71942446043165464"/>
    <n v="57.916666666666664"/>
    <x v="1"/>
    <s v="plays"/>
    <x v="3461"/>
    <d v="2016-09-30T15:11:19"/>
    <x v="3449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0.49504950495049505"/>
    <n v="29.705882352941178"/>
    <x v="1"/>
    <s v="plays"/>
    <x v="3462"/>
    <d v="2015-06-24T21:33:48"/>
    <x v="345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0.967305088024763"/>
    <n v="90.684210526315795"/>
    <x v="1"/>
    <s v="plays"/>
    <x v="3463"/>
    <d v="2016-08-30T22:03:05"/>
    <x v="3451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0.97729165119288208"/>
    <n v="55.012688172043013"/>
    <x v="1"/>
    <s v="plays"/>
    <x v="3464"/>
    <d v="2016-07-24T03:07:17"/>
    <x v="345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0.970873786407767"/>
    <n v="57.222222222222221"/>
    <x v="1"/>
    <s v="plays"/>
    <x v="3465"/>
    <d v="2015-07-15T15:01:12"/>
    <x v="3453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0.7865168539325843"/>
    <n v="72.950819672131146"/>
    <x v="1"/>
    <s v="plays"/>
    <x v="3466"/>
    <d v="2016-02-20T00:27:30"/>
    <x v="3454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0.99009900990099009"/>
    <n v="64.468085106382972"/>
    <x v="1"/>
    <s v="plays"/>
    <x v="3467"/>
    <d v="2015-02-18T16:07:12"/>
    <x v="345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0.82115289866973229"/>
    <n v="716.35294117647061"/>
    <x v="1"/>
    <s v="plays"/>
    <x v="3468"/>
    <d v="2016-08-23T18:22:09"/>
    <x v="345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0.88188976377952755"/>
    <n v="50.396825396825399"/>
    <x v="1"/>
    <s v="plays"/>
    <x v="3469"/>
    <d v="2016-03-29T15:24:05"/>
    <x v="3457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0.66666666666666663"/>
    <n v="41.666666666666664"/>
    <x v="1"/>
    <s v="plays"/>
    <x v="3470"/>
    <d v="2016-06-08T00:31:42"/>
    <x v="3458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0.46598322460391428"/>
    <n v="35.766666666666666"/>
    <x v="1"/>
    <s v="plays"/>
    <x v="3471"/>
    <d v="2014-07-21T19:41:30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0.97991180793728561"/>
    <n v="88.739130434782609"/>
    <x v="1"/>
    <s v="plays"/>
    <x v="3472"/>
    <d v="2014-10-16T04:05:31"/>
    <x v="346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2-27T20:01:36"/>
    <x v="3461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0.99009900990099009"/>
    <n v="51.794871794871796"/>
    <x v="1"/>
    <s v="plays"/>
    <x v="3474"/>
    <d v="2016-06-20T12:02:11"/>
    <x v="346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0.88235294117647056"/>
    <n v="20"/>
    <x v="1"/>
    <s v="plays"/>
    <x v="3475"/>
    <d v="2014-10-06T21:08:24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0.96153846153846156"/>
    <n v="52"/>
    <x v="1"/>
    <s v="plays"/>
    <x v="3476"/>
    <d v="2014-10-09T06:43:10"/>
    <x v="3464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0.86705202312138729"/>
    <n v="53.230769230769234"/>
    <x v="1"/>
    <s v="plays"/>
    <x v="3477"/>
    <d v="2015-05-04T17:40:43"/>
    <x v="3465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0.88613203367301729"/>
    <n v="39.596491228070178"/>
    <x v="1"/>
    <s v="plays"/>
    <x v="3478"/>
    <d v="2015-02-18T22:00:22"/>
    <x v="3466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0.78206465067778941"/>
    <n v="34.25"/>
    <x v="1"/>
    <s v="plays"/>
    <x v="3479"/>
    <d v="2014-05-22T20:31:20"/>
    <x v="3467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0.7009345794392523"/>
    <n v="164.61538461538461"/>
    <x v="1"/>
    <s v="plays"/>
    <x v="3480"/>
    <d v="2015-06-16T07:37:07"/>
    <x v="3468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0.84175084175084181"/>
    <n v="125.05263157894737"/>
    <x v="1"/>
    <s v="plays"/>
    <x v="3481"/>
    <d v="2014-12-16T05:56:28"/>
    <x v="3469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0.72289156626506024"/>
    <n v="51.875"/>
    <x v="1"/>
    <s v="plays"/>
    <x v="3482"/>
    <d v="2014-06-06T18:31:06"/>
    <x v="3470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0.62523329600597233"/>
    <n v="40.285714285714285"/>
    <x v="1"/>
    <s v="plays"/>
    <x v="3483"/>
    <d v="2014-06-03T16:03:01"/>
    <x v="347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0.87535014005602241"/>
    <n v="64.909090909090907"/>
    <x v="1"/>
    <s v="plays"/>
    <x v="3484"/>
    <d v="2016-05-16T18:14:59"/>
    <x v="347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0.99397590361445787"/>
    <n v="55.333333333333336"/>
    <x v="1"/>
    <s v="plays"/>
    <x v="3485"/>
    <d v="2016-01-03T16:38:00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0.64432989690721654"/>
    <n v="83.142857142857139"/>
    <x v="1"/>
    <s v="plays"/>
    <x v="3486"/>
    <d v="2015-05-02T21:00:01"/>
    <x v="3474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0.78277886497064575"/>
    <n v="38.712121212121211"/>
    <x v="1"/>
    <s v="plays"/>
    <x v="3487"/>
    <d v="2015-05-25T22:34:12"/>
    <x v="3475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0.82508250825082508"/>
    <n v="125.37931034482759"/>
    <x v="1"/>
    <s v="plays"/>
    <x v="3488"/>
    <d v="2015-03-24T18:26:00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0.88731144631765746"/>
    <n v="78.263888888888886"/>
    <x v="1"/>
    <s v="plays"/>
    <x v="3489"/>
    <d v="2014-04-24T15:15:31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0.78431372549019607"/>
    <n v="47.222222222222221"/>
    <x v="1"/>
    <s v="plays"/>
    <x v="3490"/>
    <d v="2016-03-14T19:15:24"/>
    <x v="3478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0.63211125158027814"/>
    <n v="79.099999999999994"/>
    <x v="1"/>
    <s v="plays"/>
    <x v="3491"/>
    <d v="2015-04-27T05:59:44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0.94994775287359201"/>
    <n v="114.29199999999999"/>
    <x v="1"/>
    <s v="plays"/>
    <x v="3492"/>
    <d v="2015-09-21T00:13:17"/>
    <x v="348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7-28T20:47:16"/>
    <x v="3481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15T05:09:35"/>
    <x v="348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0.93580385551188472"/>
    <n v="74.208333333333329"/>
    <x v="1"/>
    <s v="plays"/>
    <x v="3495"/>
    <d v="2014-10-03T18:18:29"/>
    <x v="348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0.8038585209003215"/>
    <n v="47.846153846153847"/>
    <x v="1"/>
    <s v="plays"/>
    <x v="3496"/>
    <d v="2016-08-02T20:19:26"/>
    <x v="3484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0.91992882562277578"/>
    <n v="34.408163265306122"/>
    <x v="1"/>
    <s v="plays"/>
    <x v="3497"/>
    <d v="2016-05-21T17:48:24"/>
    <x v="3485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0.97633136094674555"/>
    <n v="40.238095238095241"/>
    <x v="1"/>
    <s v="plays"/>
    <x v="3498"/>
    <d v="2016-03-30T03:48:24"/>
    <x v="3486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0.94786729857819907"/>
    <n v="60.285714285714285"/>
    <x v="1"/>
    <s v="plays"/>
    <x v="3499"/>
    <d v="2015-05-08T00:52:05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0.94073377234242705"/>
    <n v="25.30952380952381"/>
    <x v="1"/>
    <s v="plays"/>
    <x v="3500"/>
    <d v="2016-02-19T22:03:58"/>
    <x v="3488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0.99337748344370858"/>
    <n v="35.952380952380949"/>
    <x v="1"/>
    <s v="plays"/>
    <x v="3501"/>
    <d v="2015-08-17T18:19:55"/>
    <x v="3489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0.94876660341555974"/>
    <n v="136"/>
    <x v="1"/>
    <s v="plays"/>
    <x v="3502"/>
    <d v="2016-03-01T20:08:44"/>
    <x v="349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0.92971364819635549"/>
    <n v="70.763157894736835"/>
    <x v="1"/>
    <s v="plays"/>
    <x v="3503"/>
    <d v="2016-06-24T11:28:48"/>
    <x v="349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0-20T17:58:11"/>
    <x v="3492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0.96376252891287584"/>
    <n v="66.512820512820511"/>
    <x v="1"/>
    <s v="plays"/>
    <x v="3505"/>
    <d v="2014-05-01T22:27:2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0.98522167487684731"/>
    <n v="105"/>
    <x v="1"/>
    <s v="plays"/>
    <x v="3506"/>
    <d v="2014-07-09T17:37:20"/>
    <x v="3494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0.95785440613026818"/>
    <n v="145"/>
    <x v="1"/>
    <s v="plays"/>
    <x v="3507"/>
    <d v="2016-05-01T22:08:57"/>
    <x v="3495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0.55555555555555558"/>
    <n v="12"/>
    <x v="1"/>
    <s v="plays"/>
    <x v="3508"/>
    <d v="2016-04-17T17:30:53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0.94043887147335425"/>
    <n v="96.666666666666671"/>
    <x v="1"/>
    <s v="plays"/>
    <x v="3509"/>
    <d v="2014-11-07T20:37:46"/>
    <x v="3497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0.99447513812154698"/>
    <n v="60.333333333333336"/>
    <x v="1"/>
    <s v="plays"/>
    <x v="3510"/>
    <d v="2014-06-12T14:54:06"/>
    <x v="3498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0.98814229249011853"/>
    <n v="79.89473684210526"/>
    <x v="1"/>
    <s v="plays"/>
    <x v="3511"/>
    <d v="2014-10-15T20:58:15"/>
    <x v="3499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2-22T12:53: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0.84464555052790347"/>
    <n v="75.340909090909093"/>
    <x v="1"/>
    <s v="plays"/>
    <x v="3513"/>
    <d v="2014-05-22T02:18:32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0.90909090909090906"/>
    <n v="55"/>
    <x v="1"/>
    <s v="plays"/>
    <x v="3514"/>
    <d v="2015-01-16T20:19:12"/>
    <x v="3502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0.97402597402597402"/>
    <n v="66.956521739130437"/>
    <x v="1"/>
    <s v="plays"/>
    <x v="3515"/>
    <d v="2015-05-01T18:32:51"/>
    <x v="3503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8-05T00:14:30"/>
    <x v="3504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6-04T19:37:14"/>
    <x v="3505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0.90871090271341071"/>
    <n v="50.020909090909093"/>
    <x v="1"/>
    <s v="plays"/>
    <x v="3518"/>
    <d v="2014-09-11T18:48:19"/>
    <x v="3506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0.98667982239763197"/>
    <n v="72.392857142857139"/>
    <x v="1"/>
    <s v="plays"/>
    <x v="3519"/>
    <d v="2015-02-02T14:22:30"/>
    <x v="3507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0.99255583126550873"/>
    <n v="95.952380952380949"/>
    <x v="1"/>
    <s v="plays"/>
    <x v="3520"/>
    <d v="2015-08-11T19:46:52"/>
    <x v="3508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0.5902192242833052"/>
    <n v="45.615384615384613"/>
    <x v="1"/>
    <s v="plays"/>
    <x v="3521"/>
    <d v="2014-08-30T08:40:20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8-18T18:57:26"/>
    <x v="351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0.87989441267047952"/>
    <n v="56.825000000000003"/>
    <x v="1"/>
    <s v="plays"/>
    <x v="3523"/>
    <d v="2016-07-30T09:32:28"/>
    <x v="3511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0.98463962189838516"/>
    <n v="137.24324324324326"/>
    <x v="1"/>
    <s v="plays"/>
    <x v="3524"/>
    <d v="2014-08-29T18:19:33"/>
    <x v="3512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0.94339622641509435"/>
    <n v="75.714285714285708"/>
    <x v="1"/>
    <s v="plays"/>
    <x v="3525"/>
    <d v="2015-07-29T16:41:46"/>
    <x v="3453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0.98039215686274506"/>
    <n v="99"/>
    <x v="1"/>
    <s v="plays"/>
    <x v="3526"/>
    <d v="2016-03-31T08:02:51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0.85531004989308623"/>
    <n v="81.569767441860463"/>
    <x v="1"/>
    <s v="plays"/>
    <x v="3527"/>
    <d v="2015-06-12T00:33:25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0.98861593768723788"/>
    <n v="45.108108108108105"/>
    <x v="1"/>
    <s v="plays"/>
    <x v="3528"/>
    <d v="2016-12-29T12:01:5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0.75757575757575757"/>
    <n v="36.666666666666664"/>
    <x v="1"/>
    <s v="plays"/>
    <x v="3529"/>
    <d v="2015-06-22T18:16:58"/>
    <x v="3516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3-13T14:57:37"/>
    <x v="3517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0.78125"/>
    <n v="49.230769230769234"/>
    <x v="1"/>
    <s v="plays"/>
    <x v="3531"/>
    <d v="2016-05-31T15:42:14"/>
    <x v="3518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0.84063047285464099"/>
    <n v="42.296296296296298"/>
    <x v="1"/>
    <s v="plays"/>
    <x v="3532"/>
    <d v="2014-09-02T14:23:47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0.79239302694136293"/>
    <n v="78.875"/>
    <x v="1"/>
    <s v="plays"/>
    <x v="3533"/>
    <d v="2015-10-12T18:16:07"/>
    <x v="352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0.6402048655569782"/>
    <n v="38.284313725490193"/>
    <x v="1"/>
    <s v="plays"/>
    <x v="3534"/>
    <d v="2015-08-27T15:00:23"/>
    <x v="3521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0.96946194861851676"/>
    <n v="44.847826086956523"/>
    <x v="1"/>
    <s v="plays"/>
    <x v="3535"/>
    <d v="2015-09-01T15:21:50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0.65217391304347827"/>
    <n v="13.529411764705882"/>
    <x v="1"/>
    <s v="plays"/>
    <x v="3536"/>
    <d v="2015-11-20T17:27:05"/>
    <x v="3522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0.55418719211822665"/>
    <n v="43.5"/>
    <x v="1"/>
    <s v="plays"/>
    <x v="3537"/>
    <d v="2014-10-11T08:30:16"/>
    <x v="352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0.77851304009342159"/>
    <n v="30.951807228915662"/>
    <x v="1"/>
    <s v="plays"/>
    <x v="3538"/>
    <d v="2016-07-20T10:05:40"/>
    <x v="3524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0.83565459610027859"/>
    <n v="55.230769230769234"/>
    <x v="1"/>
    <s v="plays"/>
    <x v="3539"/>
    <d v="2016-08-18T18:08:42"/>
    <x v="3525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0.81300813008130079"/>
    <n v="46.125"/>
    <x v="1"/>
    <s v="plays"/>
    <x v="3540"/>
    <d v="2016-05-27T00:04:51"/>
    <x v="352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0.95238095238095233"/>
    <n v="39.375"/>
    <x v="1"/>
    <s v="plays"/>
    <x v="3541"/>
    <d v="2015-08-06T17:31:15"/>
    <x v="3527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0.97812555575315663"/>
    <n v="66.152941176470591"/>
    <x v="1"/>
    <s v="plays"/>
    <x v="3542"/>
    <d v="2014-07-09T14:23:42"/>
    <x v="3528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0.95541401273885351"/>
    <n v="54.137931034482762"/>
    <x v="1"/>
    <s v="plays"/>
    <x v="3543"/>
    <d v="2015-05-26T18:07:39"/>
    <x v="352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2-05T19:57:37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0.99601593625498008"/>
    <n v="31.375"/>
    <x v="1"/>
    <s v="plays"/>
    <x v="3545"/>
    <d v="2015-03-12T19:22:39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0.97777777777777775"/>
    <n v="59.210526315789473"/>
    <x v="1"/>
    <s v="plays"/>
    <x v="3546"/>
    <d v="2015-03-10T15:51:24"/>
    <x v="3532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0.87405492810898211"/>
    <n v="119.17633928571429"/>
    <x v="1"/>
    <s v="plays"/>
    <x v="3547"/>
    <d v="2016-04-20T01:53:21"/>
    <x v="3533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0.98130841121495327"/>
    <n v="164.61538461538461"/>
    <x v="1"/>
    <s v="plays"/>
    <x v="3548"/>
    <d v="2016-02-11T22:36:54"/>
    <x v="3534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0.98039215686274506"/>
    <n v="24.285714285714285"/>
    <x v="1"/>
    <s v="plays"/>
    <x v="3549"/>
    <d v="2015-08-07T09:27:53"/>
    <x v="3535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0.95419847328244278"/>
    <n v="40.9375"/>
    <x v="1"/>
    <s v="plays"/>
    <x v="3550"/>
    <d v="2016-04-02T21:26:38"/>
    <x v="3536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0.98199672667757776"/>
    <n v="61.1"/>
    <x v="1"/>
    <s v="plays"/>
    <x v="3551"/>
    <d v="2014-04-24T12:22:50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5-29T14:05:24"/>
    <x v="3538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0.94097519247219841"/>
    <n v="56.20192307692308"/>
    <x v="1"/>
    <s v="plays"/>
    <x v="3553"/>
    <d v="2015-07-11T00:41:20"/>
    <x v="3539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0.88166161474561422"/>
    <n v="107.00207547169811"/>
    <x v="1"/>
    <s v="plays"/>
    <x v="3554"/>
    <d v="2015-01-12T01:12:39"/>
    <x v="354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0-18T10:36:34"/>
    <x v="3541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0.99547511312217196"/>
    <n v="110.5"/>
    <x v="1"/>
    <s v="plays"/>
    <x v="3556"/>
    <d v="2014-06-18T15:35:24"/>
    <x v="3542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0.99964012955336079"/>
    <n v="179.27598566308242"/>
    <x v="1"/>
    <s v="plays"/>
    <x v="3557"/>
    <d v="2014-04-01T06:38:31"/>
    <x v="354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0.69444444444444442"/>
    <n v="22.90909090909091"/>
    <x v="1"/>
    <s v="plays"/>
    <x v="3558"/>
    <d v="2015-05-15T19:36:15"/>
    <x v="3544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0.96618357487922701"/>
    <n v="43.125"/>
    <x v="1"/>
    <s v="plays"/>
    <x v="3559"/>
    <d v="2015-07-09T02:18:28"/>
    <x v="3545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0.9221902017291066"/>
    <n v="46.891891891891895"/>
    <x v="1"/>
    <s v="plays"/>
    <x v="3560"/>
    <d v="2015-04-21T21:21:06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0.9765625"/>
    <n v="47.407407407407405"/>
    <x v="1"/>
    <s v="plays"/>
    <x v="3561"/>
    <d v="2015-07-18T16:19:38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0.67164179104477617"/>
    <n v="15.129032258064516"/>
    <x v="1"/>
    <s v="plays"/>
    <x v="3562"/>
    <d v="2016-03-04T18:17:07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0.94795715233671429"/>
    <n v="21.098000000000003"/>
    <x v="1"/>
    <s v="plays"/>
    <x v="3563"/>
    <d v="2016-07-04T16:07:36"/>
    <x v="3549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0.99502487562189057"/>
    <n v="59.117647058823529"/>
    <x v="1"/>
    <s v="plays"/>
    <x v="3564"/>
    <d v="2015-08-20T14:57:29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0.76595744680851063"/>
    <n v="97.916666666666671"/>
    <x v="1"/>
    <s v="plays"/>
    <x v="3565"/>
    <d v="2014-12-01T17:50:08"/>
    <x v="355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0.95465393794749398"/>
    <n v="55.131578947368418"/>
    <x v="1"/>
    <s v="plays"/>
    <x v="3566"/>
    <d v="2014-12-24T12:11:23"/>
    <x v="3552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0.91911764705882348"/>
    <n v="26.536585365853657"/>
    <x v="1"/>
    <s v="plays"/>
    <x v="3567"/>
    <d v="2015-05-11T19:27:24"/>
    <x v="3553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0.90090090090090091"/>
    <n v="58.421052631578945"/>
    <x v="1"/>
    <s v="plays"/>
    <x v="3568"/>
    <d v="2014-08-18T17:46:34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0.99522292993630568"/>
    <n v="122.53658536585365"/>
    <x v="1"/>
    <s v="plays"/>
    <x v="3569"/>
    <d v="2014-12-09T16:31:36"/>
    <x v="3555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0.87450808919982514"/>
    <n v="87.961538461538467"/>
    <x v="1"/>
    <s v="plays"/>
    <x v="3570"/>
    <d v="2014-12-03T07:58:03"/>
    <x v="3556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0.81922446750409617"/>
    <n v="73.239999999999995"/>
    <x v="1"/>
    <s v="plays"/>
    <x v="3571"/>
    <d v="2014-09-30T20:36:53"/>
    <x v="3557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5-22T13:41:22"/>
    <x v="3558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0.97276264591439687"/>
    <n v="39.53846153846154"/>
    <x v="1"/>
    <s v="plays"/>
    <x v="3573"/>
    <d v="2014-10-09T09:00:46"/>
    <x v="3559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0.94232331437855399"/>
    <n v="136.77777777777777"/>
    <x v="1"/>
    <s v="plays"/>
    <x v="3574"/>
    <d v="2014-10-14T22:37:28"/>
    <x v="356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0.9868745682423764"/>
    <n v="99.343137254901961"/>
    <x v="1"/>
    <s v="plays"/>
    <x v="3575"/>
    <d v="2016-07-10T18:48:47"/>
    <x v="3561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0-06T13:10:54"/>
    <x v="356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0.76923076923076927"/>
    <n v="28.888888888888889"/>
    <x v="1"/>
    <s v="plays"/>
    <x v="3577"/>
    <d v="2015-03-30T18:53:03"/>
    <x v="3563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0.99986668444207438"/>
    <n v="40.545945945945945"/>
    <x v="1"/>
    <s v="plays"/>
    <x v="3578"/>
    <d v="2016-03-31T17:36:17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01T18:17:36"/>
    <x v="3565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0.87804878048780488"/>
    <n v="37.962962962962962"/>
    <x v="1"/>
    <s v="plays"/>
    <x v="3580"/>
    <d v="2015-01-22T04:13:42"/>
    <x v="356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16T11:18:30"/>
    <x v="3567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0.34843205574912894"/>
    <n v="58.571428571428569"/>
    <x v="1"/>
    <s v="plays"/>
    <x v="3582"/>
    <d v="2016-03-22T02:18:02"/>
    <x v="3568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0.92165898617511521"/>
    <n v="135.625"/>
    <x v="1"/>
    <s v="plays"/>
    <x v="3583"/>
    <d v="2016-02-18T10:13:25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0.86580086580086579"/>
    <n v="30.9375"/>
    <x v="1"/>
    <s v="plays"/>
    <x v="3584"/>
    <d v="2015-06-13T07:35:44"/>
    <x v="357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0.83950617283950613"/>
    <n v="176.08695652173913"/>
    <x v="1"/>
    <s v="plays"/>
    <x v="3585"/>
    <d v="2014-11-21T17:11:30"/>
    <x v="3571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0.91385402705007923"/>
    <n v="151.9814814814815"/>
    <x v="1"/>
    <s v="plays"/>
    <x v="3586"/>
    <d v="2016-07-25T16:44:30"/>
    <x v="357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0.78988941548183256"/>
    <n v="22.607142857142858"/>
    <x v="1"/>
    <s v="plays"/>
    <x v="3587"/>
    <d v="2016-05-13T12:57:34"/>
    <x v="3573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0.99502487562189057"/>
    <n v="18.272727272727273"/>
    <x v="1"/>
    <s v="plays"/>
    <x v="3588"/>
    <d v="2015-04-07T19:53:30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0.78431372549019607"/>
    <n v="82.258064516129039"/>
    <x v="1"/>
    <s v="plays"/>
    <x v="3589"/>
    <d v="2015-05-01T15:32:27"/>
    <x v="3575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0.99940035978412955"/>
    <n v="68.534246575342465"/>
    <x v="1"/>
    <s v="plays"/>
    <x v="3590"/>
    <d v="2014-09-20T08:00:34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0.5714285714285714"/>
    <n v="68.055555555555557"/>
    <x v="1"/>
    <s v="plays"/>
    <x v="3591"/>
    <d v="2014-12-30T22:45:44"/>
    <x v="3577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0.78585461689587421"/>
    <n v="72.714285714285708"/>
    <x v="1"/>
    <s v="plays"/>
    <x v="3592"/>
    <d v="2014-12-15T19:55:07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0.90388671286532085"/>
    <n v="77.186046511627907"/>
    <x v="1"/>
    <s v="plays"/>
    <x v="3593"/>
    <d v="2014-12-01T21:33:59"/>
    <x v="3579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0.794044665012407"/>
    <n v="55.972222222222221"/>
    <x v="1"/>
    <s v="plays"/>
    <x v="3594"/>
    <d v="2016-08-10T01:36:22"/>
    <x v="3580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0.84388185654008441"/>
    <n v="49.693548387096776"/>
    <x v="1"/>
    <s v="plays"/>
    <x v="3595"/>
    <d v="2015-02-15T00:12:03"/>
    <x v="3581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0.92827004219409281"/>
    <n v="79"/>
    <x v="1"/>
    <s v="plays"/>
    <x v="3596"/>
    <d v="2014-08-05T17:09:42"/>
    <x v="358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0.97465886939571145"/>
    <n v="77.727272727272734"/>
    <x v="1"/>
    <s v="plays"/>
    <x v="3597"/>
    <d v="2016-02-17T14:03:10"/>
    <x v="3583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0.90826521344232514"/>
    <n v="40.777777777777779"/>
    <x v="1"/>
    <s v="plays"/>
    <x v="3598"/>
    <d v="2014-08-15T19:10:22"/>
    <x v="3584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0.49504950495049505"/>
    <n v="59.411764705882355"/>
    <x v="1"/>
    <s v="plays"/>
    <x v="3599"/>
    <d v="2015-08-04T19:04:37"/>
    <x v="3585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0.76923076923076927"/>
    <n v="3.25"/>
    <x v="1"/>
    <s v="plays"/>
    <x v="3600"/>
    <d v="2016-09-15T20:22:44"/>
    <x v="3586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0.95831336847149018"/>
    <n v="39.377358490566039"/>
    <x v="1"/>
    <s v="plays"/>
    <x v="3601"/>
    <d v="2014-12-17T23:58:02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0.99950024987506247"/>
    <n v="81.673469387755105"/>
    <x v="1"/>
    <s v="plays"/>
    <x v="3602"/>
    <d v="2016-03-18T21:27:59"/>
    <x v="3588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0.5859375"/>
    <n v="44.912280701754383"/>
    <x v="1"/>
    <s v="plays"/>
    <x v="3603"/>
    <d v="2015-10-06T20:44:40"/>
    <x v="3589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0.88626292466765144"/>
    <n v="49.05797101449275"/>
    <x v="1"/>
    <s v="plays"/>
    <x v="3604"/>
    <d v="2016-04-23T00:22:36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0.54347826086956519"/>
    <n v="30.666666666666668"/>
    <x v="1"/>
    <s v="plays"/>
    <x v="3605"/>
    <d v="2016-01-14T19:02:06"/>
    <x v="359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0.76765609007164792"/>
    <n v="61.0625"/>
    <x v="1"/>
    <s v="plays"/>
    <x v="3606"/>
    <d v="2016-07-15T14:30:57"/>
    <x v="359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0.94827586206896552"/>
    <n v="29"/>
    <x v="1"/>
    <s v="plays"/>
    <x v="3607"/>
    <d v="2015-11-30T23:08:02"/>
    <x v="3593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5-16T17:01:30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0.65224625623960064"/>
    <n v="143.0952380952381"/>
    <x v="1"/>
    <s v="plays"/>
    <x v="3609"/>
    <d v="2016-02-29T23:48:05"/>
    <x v="359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0.61614294516327783"/>
    <n v="52.354838709677416"/>
    <x v="1"/>
    <s v="plays"/>
    <x v="3610"/>
    <d v="2015-07-18T10:22:16"/>
    <x v="359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0.73529411764705888"/>
    <n v="66.666666666666671"/>
    <x v="1"/>
    <s v="plays"/>
    <x v="3611"/>
    <d v="2015-03-09T08:53:21"/>
    <x v="3597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0.69252077562326875"/>
    <n v="126.66666666666667"/>
    <x v="1"/>
    <s v="plays"/>
    <x v="3612"/>
    <d v="2014-05-30T17:26:51"/>
    <x v="3598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5-29T14:09:34"/>
    <x v="3599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0.99206349206349209"/>
    <n v="35.492957746478872"/>
    <x v="1"/>
    <s v="plays"/>
    <x v="3614"/>
    <d v="2015-05-20T01:00:16"/>
    <x v="360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0.93632958801498123"/>
    <n v="37.083333333333336"/>
    <x v="1"/>
    <s v="plays"/>
    <x v="3615"/>
    <d v="2015-11-10T14:14:56"/>
    <x v="360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0.80128205128205132"/>
    <n v="69.333333333333329"/>
    <x v="1"/>
    <s v="plays"/>
    <x v="3616"/>
    <d v="2015-02-17T22:47:44"/>
    <x v="3602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0.84090909090909094"/>
    <n v="17.254901960784313"/>
    <x v="1"/>
    <s v="plays"/>
    <x v="3617"/>
    <d v="2017-02-13T14:38:49"/>
    <x v="3603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0.99009900990099009"/>
    <n v="36.071428571428569"/>
    <x v="1"/>
    <s v="plays"/>
    <x v="3618"/>
    <d v="2015-05-04T15:04:10"/>
    <x v="3604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0.88495575221238942"/>
    <n v="66.470588235294116"/>
    <x v="1"/>
    <s v="plays"/>
    <x v="3619"/>
    <d v="2016-10-18T03:10:26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0.9506564056133997"/>
    <n v="56.065989847715734"/>
    <x v="1"/>
    <s v="plays"/>
    <x v="3620"/>
    <d v="2015-02-02T22:31:01"/>
    <x v="3606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0.91130012150668283"/>
    <n v="47.028571428571432"/>
    <x v="1"/>
    <s v="plays"/>
    <x v="3621"/>
    <d v="2016-09-06T22:27:24"/>
    <x v="3607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0.99901097913066061"/>
    <n v="47.666190476190479"/>
    <x v="1"/>
    <s v="plays"/>
    <x v="3622"/>
    <d v="2014-08-26T05:19:31"/>
    <x v="3608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0.83333333333333337"/>
    <n v="88.235294117647058"/>
    <x v="1"/>
    <s v="plays"/>
    <x v="3623"/>
    <d v="2014-07-08T17:41:10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0.95298602287166456"/>
    <n v="80.717948717948715"/>
    <x v="1"/>
    <s v="plays"/>
    <x v="3624"/>
    <d v="2016-06-24T18:34:50"/>
    <x v="361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0.97402597402597402"/>
    <n v="39.487179487179489"/>
    <x v="1"/>
    <s v="plays"/>
    <x v="3625"/>
    <d v="2015-06-02T15:39:37"/>
    <x v="3611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0.98207709305180457"/>
    <n v="84.854166666666671"/>
    <x v="1"/>
    <s v="plays"/>
    <x v="3626"/>
    <d v="2014-07-26T16:00:57"/>
    <x v="3612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3-31T17:48:07"/>
    <x v="3613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e v="#DIV/0!"/>
    <e v="#DIV/0!"/>
    <x v="1"/>
    <s v="musical"/>
    <x v="3628"/>
    <d v="2015-10-14T19:59:56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500000"/>
    <n v="1"/>
    <x v="1"/>
    <s v="musical"/>
    <x v="3629"/>
    <d v="2016-03-08T02:16:04"/>
    <x v="3615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000"/>
    <n v="1"/>
    <x v="1"/>
    <s v="musical"/>
    <x v="3630"/>
    <d v="2014-10-30T20:19:50"/>
    <x v="3616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1.9598853868194843"/>
    <n v="147.88135593220338"/>
    <x v="1"/>
    <s v="musical"/>
    <x v="3631"/>
    <d v="2014-08-29T18:04:57"/>
    <x v="3617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5"/>
    <n v="100"/>
    <x v="1"/>
    <s v="musical"/>
    <x v="3632"/>
    <d v="2014-11-03T22:29:09"/>
    <x v="3618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2.8376844494892168"/>
    <n v="56.838709677419352"/>
    <x v="1"/>
    <s v="musical"/>
    <x v="3633"/>
    <d v="2016-10-06T14:57:47"/>
    <x v="3619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23.547880690737834"/>
    <n v="176.94444444444446"/>
    <x v="1"/>
    <s v="musical"/>
    <x v="3634"/>
    <d v="2016-11-27T03:59:34"/>
    <x v="362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2.7429467084639501"/>
    <n v="127.6"/>
    <x v="1"/>
    <s v="musical"/>
    <x v="3635"/>
    <d v="2016-03-21T21:11:16"/>
    <x v="3621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e v="#DIV/0!"/>
    <e v="#DIV/0!"/>
    <x v="1"/>
    <s v="musical"/>
    <x v="3636"/>
    <d v="2015-08-10T16:40:29"/>
    <x v="3622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.2397408207343412"/>
    <n v="66.142857142857139"/>
    <x v="1"/>
    <s v="musical"/>
    <x v="3637"/>
    <d v="2014-12-02T16:48:55"/>
    <x v="362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15.277777777777779"/>
    <n v="108"/>
    <x v="1"/>
    <s v="musical"/>
    <x v="3638"/>
    <d v="2015-02-18T16:08:52"/>
    <x v="3624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25000"/>
    <n v="1"/>
    <x v="1"/>
    <s v="musical"/>
    <x v="3639"/>
    <d v="2016-08-08T16:15:06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18.181818181818183"/>
    <n v="18.333333333333332"/>
    <x v="1"/>
    <s v="musical"/>
    <x v="3640"/>
    <d v="2015-04-10T18:45:30"/>
    <x v="3626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e v="#DIV/0!"/>
    <e v="#DIV/0!"/>
    <x v="1"/>
    <s v="musical"/>
    <x v="3641"/>
    <d v="2014-09-17T15:02:59"/>
    <x v="3627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46.666666666666664"/>
    <n v="7.5"/>
    <x v="1"/>
    <s v="musical"/>
    <x v="3642"/>
    <d v="2015-10-20T19:35:27"/>
    <x v="3628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e v="#DIV/0!"/>
    <e v="#DIV/0!"/>
    <x v="1"/>
    <s v="musical"/>
    <x v="3643"/>
    <d v="2015-10-08T03:27:19"/>
    <x v="362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6.0901339829476244"/>
    <n v="68.416666666666671"/>
    <x v="1"/>
    <s v="musical"/>
    <x v="3644"/>
    <d v="2016-02-09T05:48:07"/>
    <x v="363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000"/>
    <n v="1"/>
    <x v="1"/>
    <s v="musical"/>
    <x v="3645"/>
    <d v="2016-10-22T23:17:18"/>
    <x v="3631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20.79002079002079"/>
    <n v="60.125"/>
    <x v="1"/>
    <s v="musical"/>
    <x v="3646"/>
    <d v="2015-05-16T10:06:42"/>
    <x v="363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16.666666666666668"/>
    <n v="15"/>
    <x v="1"/>
    <s v="musical"/>
    <x v="3647"/>
    <d v="2016-08-16T17:58:47"/>
    <x v="3633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0.99618957487609894"/>
    <n v="550.04109589041093"/>
    <x v="1"/>
    <s v="plays"/>
    <x v="3648"/>
    <d v="2014-09-05T07:00:45"/>
    <x v="363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0.96153846153846156"/>
    <n v="97.5"/>
    <x v="1"/>
    <s v="plays"/>
    <x v="3649"/>
    <d v="2014-05-21T17:06:34"/>
    <x v="3635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1-12T11:29:44"/>
    <x v="363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0.96153846153846156"/>
    <n v="57.777777777777779"/>
    <x v="1"/>
    <s v="plays"/>
    <x v="3651"/>
    <d v="2014-07-08T15:30:42"/>
    <x v="3637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0.39893617021276595"/>
    <n v="44.235294117647058"/>
    <x v="1"/>
    <s v="plays"/>
    <x v="3652"/>
    <d v="2016-08-14T15:28:22"/>
    <x v="3638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0.99502487562189057"/>
    <n v="60.909090909090907"/>
    <x v="1"/>
    <s v="plays"/>
    <x v="3653"/>
    <d v="2015-07-06T08:43:27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0.57339449541284404"/>
    <n v="68.84210526315789"/>
    <x v="1"/>
    <s v="plays"/>
    <x v="3654"/>
    <d v="2016-03-11T09:59:46"/>
    <x v="364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0.86014106313435401"/>
    <n v="73.582278481012665"/>
    <x v="1"/>
    <s v="plays"/>
    <x v="3655"/>
    <d v="2015-06-18T19:16:38"/>
    <x v="3641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0.945000945000945"/>
    <n v="115.02173913043478"/>
    <x v="1"/>
    <s v="plays"/>
    <x v="3656"/>
    <d v="2017-01-02T21:50:36"/>
    <x v="3642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0.90293453724604966"/>
    <n v="110.75"/>
    <x v="1"/>
    <s v="plays"/>
    <x v="3657"/>
    <d v="2016-05-09T15:06:59"/>
    <x v="3643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0.99337748344370858"/>
    <n v="75.5"/>
    <x v="1"/>
    <s v="plays"/>
    <x v="3658"/>
    <d v="2014-05-16T20:36:20"/>
    <x v="3644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0.98007187193727541"/>
    <n v="235.46153846153845"/>
    <x v="1"/>
    <s v="plays"/>
    <x v="3659"/>
    <d v="2015-02-20T06:39:10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1-28T21:08:45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0.90090090090090091"/>
    <n v="92.5"/>
    <x v="1"/>
    <s v="plays"/>
    <x v="3661"/>
    <d v="2016-03-18T21:31:12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0.98595020951441947"/>
    <n v="202.85"/>
    <x v="1"/>
    <s v="plays"/>
    <x v="3662"/>
    <d v="2015-03-01T05:16:54"/>
    <x v="3648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0.96153846153846156"/>
    <n v="26"/>
    <x v="1"/>
    <s v="plays"/>
    <x v="3663"/>
    <d v="2016-10-22T10:50:30"/>
    <x v="3649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0.91428571428571426"/>
    <n v="46.05263157894737"/>
    <x v="1"/>
    <s v="plays"/>
    <x v="3664"/>
    <d v="2016-06-02T05:58:09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0.86834733893557425"/>
    <n v="51"/>
    <x v="1"/>
    <s v="plays"/>
    <x v="3665"/>
    <d v="2015-10-17T19:23:42"/>
    <x v="3651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02T21:43:02"/>
    <x v="365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0.96927088213342982"/>
    <n v="53.363965517241382"/>
    <x v="1"/>
    <s v="plays"/>
    <x v="3667"/>
    <d v="2015-06-18T23:16:59"/>
    <x v="3653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0.96618357487922701"/>
    <n v="36.964285714285715"/>
    <x v="1"/>
    <s v="plays"/>
    <x v="3668"/>
    <d v="2015-06-30T13:20:52"/>
    <x v="3654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0.72358900144717797"/>
    <n v="81.294117647058826"/>
    <x v="1"/>
    <s v="plays"/>
    <x v="3669"/>
    <d v="2015-05-12T16:12:17"/>
    <x v="3655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0.91286307053941906"/>
    <n v="20.083333333333332"/>
    <x v="1"/>
    <s v="plays"/>
    <x v="3670"/>
    <d v="2015-05-18T12:20:11"/>
    <x v="3656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0.99150141643059486"/>
    <n v="88.25"/>
    <x v="1"/>
    <s v="plays"/>
    <x v="3671"/>
    <d v="2014-06-30T15:04:27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0.98489822718319109"/>
    <n v="53.438596491228068"/>
    <x v="1"/>
    <s v="plays"/>
    <x v="3672"/>
    <d v="2014-08-27T22:43:04"/>
    <x v="3658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0.88008800880088012"/>
    <n v="39.868421052631582"/>
    <x v="1"/>
    <s v="plays"/>
    <x v="3673"/>
    <d v="2014-10-02T07:04:57"/>
    <x v="3659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7-05T20:57:09"/>
    <x v="3660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0.7142857142857143"/>
    <n v="23.333333333333332"/>
    <x v="1"/>
    <s v="plays"/>
    <x v="3675"/>
    <d v="2016-05-03T14:19:42"/>
    <x v="3661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0.77669902912621358"/>
    <n v="64.375"/>
    <x v="1"/>
    <s v="plays"/>
    <x v="3676"/>
    <d v="2014-08-25T19:34:44"/>
    <x v="3662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0.97177794873871315"/>
    <n v="62.052763819095475"/>
    <x v="1"/>
    <s v="plays"/>
    <x v="3677"/>
    <d v="2014-06-12T13:46:58"/>
    <x v="366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0.97560975609756095"/>
    <n v="66.129032258064512"/>
    <x v="1"/>
    <s v="plays"/>
    <x v="3678"/>
    <d v="2015-04-26T12:44:5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0.90826521344232514"/>
    <n v="73.400000000000006"/>
    <x v="1"/>
    <s v="plays"/>
    <x v="3679"/>
    <d v="2014-05-27T18:16:21"/>
    <x v="3665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0.88678687555424185"/>
    <n v="99.5"/>
    <x v="1"/>
    <s v="plays"/>
    <x v="3680"/>
    <d v="2016-09-14T10:53:54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0.89365504915102767"/>
    <n v="62.166666666666664"/>
    <x v="1"/>
    <s v="plays"/>
    <x v="3681"/>
    <d v="2016-01-05T15:38:10"/>
    <x v="3667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0.7183908045977011"/>
    <n v="62.328358208955223"/>
    <x v="1"/>
    <s v="plays"/>
    <x v="3682"/>
    <d v="2014-05-13T16:26:58"/>
    <x v="3668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0.90206185567010311"/>
    <n v="58.787878787878789"/>
    <x v="1"/>
    <s v="plays"/>
    <x v="3683"/>
    <d v="2016-09-20T02:48:16"/>
    <x v="3669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0.7190795781399808"/>
    <n v="45.347826086956523"/>
    <x v="1"/>
    <s v="plays"/>
    <x v="3684"/>
    <d v="2015-08-03T04:19:46"/>
    <x v="367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0.94607379375591294"/>
    <n v="41.944444444444443"/>
    <x v="1"/>
    <s v="plays"/>
    <x v="3685"/>
    <d v="2014-04-24T14:14:19"/>
    <x v="3671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0.9859154929577465"/>
    <n v="59.166666666666664"/>
    <x v="1"/>
    <s v="plays"/>
    <x v="3686"/>
    <d v="2015-08-14T15:54:20"/>
    <x v="3672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0.99755598782981691"/>
    <n v="200.49"/>
    <x v="1"/>
    <s v="plays"/>
    <x v="3687"/>
    <d v="2014-05-28T05:14:15"/>
    <x v="367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0.91603053435114501"/>
    <n v="83.974358974358978"/>
    <x v="1"/>
    <s v="plays"/>
    <x v="3688"/>
    <d v="2014-07-09T18:53:24"/>
    <x v="367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0.84507042253521125"/>
    <n v="57.258064516129032"/>
    <x v="1"/>
    <s v="plays"/>
    <x v="3689"/>
    <d v="2015-05-23T19:50:39"/>
    <x v="3675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0.83333333333333337"/>
    <n v="58.064516129032256"/>
    <x v="1"/>
    <s v="plays"/>
    <x v="3690"/>
    <d v="2014-10-28T14:21:23"/>
    <x v="3676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0.78149421694279464"/>
    <n v="186.80291970802921"/>
    <x v="1"/>
    <s v="plays"/>
    <x v="3691"/>
    <d v="2015-01-16T16:48:49"/>
    <x v="3677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0.79365079365079361"/>
    <n v="74.117647058823536"/>
    <x v="1"/>
    <s v="plays"/>
    <x v="3692"/>
    <d v="2014-09-09T23:09:39"/>
    <x v="3678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0.77441860465116275"/>
    <n v="30.714285714285715"/>
    <x v="1"/>
    <s v="plays"/>
    <x v="3693"/>
    <d v="2015-11-01T04:35:29"/>
    <x v="367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0.93085106382978722"/>
    <n v="62.666666666666664"/>
    <x v="1"/>
    <s v="plays"/>
    <x v="3694"/>
    <d v="2016-04-30T03:12:47"/>
    <x v="368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0.99875156054931336"/>
    <n v="121.36363636363636"/>
    <x v="1"/>
    <s v="plays"/>
    <x v="3695"/>
    <d v="2014-12-22T20:53:30"/>
    <x v="3681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0.64516129032258063"/>
    <n v="39.743589743589745"/>
    <x v="1"/>
    <s v="plays"/>
    <x v="3696"/>
    <d v="2014-12-15T14:48:36"/>
    <x v="3682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0.92592592592592593"/>
    <n v="72"/>
    <x v="1"/>
    <s v="plays"/>
    <x v="3697"/>
    <d v="2016-04-19T11:10:48"/>
    <x v="3683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0.90481360839667024"/>
    <n v="40.632352941176471"/>
    <x v="1"/>
    <s v="plays"/>
    <x v="3698"/>
    <d v="2016-02-01T19:21:27"/>
    <x v="3684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0.99206349206349209"/>
    <n v="63"/>
    <x v="1"/>
    <s v="plays"/>
    <x v="3699"/>
    <d v="2014-09-15T14:26:56"/>
    <x v="3685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0.82508250825082508"/>
    <n v="33.666666666666664"/>
    <x v="1"/>
    <s v="plays"/>
    <x v="3700"/>
    <d v="2014-08-31T14:03:20"/>
    <x v="3686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0.99667774086378735"/>
    <n v="38.589743589743591"/>
    <x v="1"/>
    <s v="plays"/>
    <x v="3701"/>
    <d v="2015-05-05T12:59:53"/>
    <x v="3687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0.91603053435114501"/>
    <n v="155.95238095238096"/>
    <x v="1"/>
    <s v="plays"/>
    <x v="3702"/>
    <d v="2016-06-03T12:54:44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0.81018518518518523"/>
    <n v="43.2"/>
    <x v="1"/>
    <s v="plays"/>
    <x v="3703"/>
    <d v="2016-07-05T12:06:28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0.73347839906114765"/>
    <n v="15.148518518518518"/>
    <x v="1"/>
    <s v="plays"/>
    <x v="3704"/>
    <d v="2016-04-01T16:33:14"/>
    <x v="3690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0.96649572649572646"/>
    <n v="83.571428571428569"/>
    <x v="1"/>
    <s v="plays"/>
    <x v="3705"/>
    <d v="2014-06-02T13:01:54"/>
    <x v="3691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0.82417582417582413"/>
    <n v="140"/>
    <x v="1"/>
    <s v="plays"/>
    <x v="3706"/>
    <d v="2014-08-28T21:55:49"/>
    <x v="3692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0.5376344086021505"/>
    <n v="80.869565217391298"/>
    <x v="1"/>
    <s v="plays"/>
    <x v="3707"/>
    <d v="2016-07-01T01:09:38"/>
    <x v="3693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0.33333333333333331"/>
    <n v="53.846153846153847"/>
    <x v="1"/>
    <s v="plays"/>
    <x v="3708"/>
    <d v="2014-06-20T03:24:46"/>
    <x v="3694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0.92378752886836024"/>
    <n v="30.928571428571427"/>
    <x v="1"/>
    <s v="plays"/>
    <x v="3709"/>
    <d v="2014-05-26T16:59:06"/>
    <x v="3695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0.70844686648501365"/>
    <n v="67.962962962962962"/>
    <x v="1"/>
    <s v="plays"/>
    <x v="3710"/>
    <d v="2015-03-09T13:49:48"/>
    <x v="3696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0.8771929824561403"/>
    <n v="27.142857142857142"/>
    <x v="1"/>
    <s v="plays"/>
    <x v="3711"/>
    <d v="2014-05-20T17:22:53"/>
    <x v="3174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0.65047701647875111"/>
    <n v="110.86538461538461"/>
    <x v="1"/>
    <s v="plays"/>
    <x v="3712"/>
    <d v="2015-05-10T04:07:47"/>
    <x v="369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0.98522167487684731"/>
    <n v="106.84210526315789"/>
    <x v="1"/>
    <s v="plays"/>
    <x v="3713"/>
    <d v="2016-05-15T17:42:46"/>
    <x v="3698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0.97703957010258913"/>
    <n v="105.51546391752578"/>
    <x v="1"/>
    <s v="plays"/>
    <x v="3714"/>
    <d v="2015-04-24T13:21:07"/>
    <x v="3699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0.97493036211699169"/>
    <n v="132.96296296296296"/>
    <x v="1"/>
    <s v="plays"/>
    <x v="3715"/>
    <d v="2015-02-01T23:53:39"/>
    <x v="37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0.6420545746388443"/>
    <n v="51.916666666666664"/>
    <x v="1"/>
    <s v="plays"/>
    <x v="3716"/>
    <d v="2015-12-22T21:18:29"/>
    <x v="3701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0.99255583126550873"/>
    <n v="310"/>
    <x v="1"/>
    <s v="plays"/>
    <x v="3717"/>
    <d v="2015-04-08T20:47:29"/>
    <x v="3702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0.41771094402673348"/>
    <n v="26.021739130434781"/>
    <x v="1"/>
    <s v="plays"/>
    <x v="3718"/>
    <d v="2015-01-28T17:11:15"/>
    <x v="3703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0.47619047619047616"/>
    <n v="105"/>
    <x v="1"/>
    <s v="plays"/>
    <x v="3719"/>
    <d v="2015-05-23T17:31:06"/>
    <x v="3704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0.95679907219483906"/>
    <n v="86.224999999999994"/>
    <x v="1"/>
    <s v="plays"/>
    <x v="3720"/>
    <d v="2015-06-10T23:50:06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0.99206349206349209"/>
    <n v="114.54545454545455"/>
    <x v="1"/>
    <s v="plays"/>
    <x v="3721"/>
    <d v="2014-10-15T22:28:04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0.89928057553956831"/>
    <n v="47.657142857142858"/>
    <x v="1"/>
    <s v="plays"/>
    <x v="3722"/>
    <d v="2016-01-12T16:07:27"/>
    <x v="3707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0.97996515679442509"/>
    <n v="72.888888888888886"/>
    <x v="1"/>
    <s v="plays"/>
    <x v="3723"/>
    <d v="2014-10-31T18:04:22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0.97515619507659512"/>
    <n v="49.545505617977533"/>
    <x v="1"/>
    <s v="plays"/>
    <x v="3724"/>
    <d v="2016-04-05T11:47:40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0.78740157480314965"/>
    <n v="25.4"/>
    <x v="1"/>
    <s v="plays"/>
    <x v="3725"/>
    <d v="2016-02-01T22:41:07"/>
    <x v="371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0.29524140326502257"/>
    <n v="62.586956521739133"/>
    <x v="1"/>
    <s v="plays"/>
    <x v="3726"/>
    <d v="2016-04-02T03:22:51"/>
    <x v="371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0.99255583126550873"/>
    <n v="61.060606060606062"/>
    <x v="1"/>
    <s v="plays"/>
    <x v="3727"/>
    <d v="2016-09-19T08:21:34"/>
    <x v="371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10.741138560687434"/>
    <n v="60.064516129032256"/>
    <x v="1"/>
    <s v="plays"/>
    <x v="3728"/>
    <d v="2015-07-20T04:06:16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13.812154696132596"/>
    <n v="72.400000000000006"/>
    <x v="1"/>
    <s v="plays"/>
    <x v="3729"/>
    <d v="2015-02-06T04:55:12"/>
    <x v="3714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7-18T16:15:59"/>
    <x v="3715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8.870967741935484"/>
    <n v="51.666666666666664"/>
    <x v="1"/>
    <s v="plays"/>
    <x v="3731"/>
    <d v="2014-12-10T18:04:06"/>
    <x v="3716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6.4885496183206106"/>
    <n v="32.75"/>
    <x v="1"/>
    <s v="plays"/>
    <x v="3732"/>
    <d v="2014-11-25T16:15:33"/>
    <x v="3717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e v="#DIV/0!"/>
    <e v="#DIV/0!"/>
    <x v="1"/>
    <s v="plays"/>
    <x v="3733"/>
    <d v="2015-04-09T00:35:08"/>
    <x v="3718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3.5128805620608898"/>
    <n v="61"/>
    <x v="1"/>
    <s v="plays"/>
    <x v="3734"/>
    <d v="2015-03-26T21:38:16"/>
    <x v="3719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7.5"/>
    <n v="10"/>
    <x v="1"/>
    <s v="plays"/>
    <x v="3735"/>
    <d v="2015-04-28T16:38:09"/>
    <x v="372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50"/>
    <n v="10"/>
    <x v="1"/>
    <s v="plays"/>
    <x v="3736"/>
    <d v="2015-02-13T17:04:53"/>
    <x v="3721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4.666666666666667"/>
    <n v="37.5"/>
    <x v="1"/>
    <s v="plays"/>
    <x v="3737"/>
    <d v="2015-10-20T16:35:03"/>
    <x v="3722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5.5555555555555554"/>
    <n v="45"/>
    <x v="1"/>
    <s v="plays"/>
    <x v="3738"/>
    <d v="2014-06-23T22:31:45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4.9689440993788816"/>
    <n v="100.625"/>
    <x v="1"/>
    <s v="plays"/>
    <x v="3739"/>
    <d v="2016-06-27T10:47:48"/>
    <x v="3724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5.5865921787709496"/>
    <n v="25.571428571428573"/>
    <x v="1"/>
    <s v="plays"/>
    <x v="3740"/>
    <d v="2014-07-13T02:09:15"/>
    <x v="3725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e v="#DIV/0!"/>
    <e v="#DIV/0!"/>
    <x v="1"/>
    <s v="plays"/>
    <x v="3741"/>
    <d v="2015-11-17T22:05:50"/>
    <x v="3726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50"/>
    <n v="25"/>
    <x v="1"/>
    <s v="plays"/>
    <x v="3742"/>
    <d v="2014-08-07T05:09:04"/>
    <x v="3727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e v="#DIV/0!"/>
    <e v="#DIV/0!"/>
    <x v="1"/>
    <s v="plays"/>
    <x v="3743"/>
    <d v="2014-06-03T17:02:44"/>
    <x v="3728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e v="#DIV/0!"/>
    <e v="#DIV/0!"/>
    <x v="1"/>
    <s v="plays"/>
    <x v="3744"/>
    <d v="2014-06-03T19:32:32"/>
    <x v="3729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7-11T16:45:02"/>
    <x v="3730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42.079207920792079"/>
    <n v="202"/>
    <x v="1"/>
    <s v="plays"/>
    <x v="3746"/>
    <d v="2016-09-08T09:20:39"/>
    <x v="3731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00"/>
    <n v="25"/>
    <x v="1"/>
    <s v="plays"/>
    <x v="3747"/>
    <d v="2015-06-09T07:11:36"/>
    <x v="3732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0.96599690880989186"/>
    <n v="99.538461538461533"/>
    <x v="1"/>
    <s v="musical"/>
    <x v="3748"/>
    <d v="2016-01-26T16:57:16"/>
    <x v="3733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0.95238095238095233"/>
    <n v="75"/>
    <x v="1"/>
    <s v="musical"/>
    <x v="3749"/>
    <d v="2016-03-29T03:03:08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0.99552015928322546"/>
    <n v="215.25"/>
    <x v="1"/>
    <s v="musical"/>
    <x v="3750"/>
    <d v="2015-01-12T23:33:28"/>
    <x v="3735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0.75414781297134237"/>
    <n v="120.54545454545455"/>
    <x v="1"/>
    <s v="musical"/>
    <x v="3751"/>
    <d v="2016-02-03T00:51:13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0.88495575221238942"/>
    <n v="37.666666666666664"/>
    <x v="1"/>
    <s v="musical"/>
    <x v="3752"/>
    <d v="2016-09-06T19:15:35"/>
    <x v="3737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0.96767950454809371"/>
    <n v="172.23333333333332"/>
    <x v="1"/>
    <s v="musical"/>
    <x v="3753"/>
    <d v="2015-05-04T19:46:40"/>
    <x v="3738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0.83333333333333337"/>
    <n v="111.11111111111111"/>
    <x v="1"/>
    <s v="musical"/>
    <x v="3754"/>
    <d v="2014-06-18T21:08:57"/>
    <x v="3739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0.77138849929873776"/>
    <n v="25.464285714285715"/>
    <x v="1"/>
    <s v="musical"/>
    <x v="3755"/>
    <d v="2016-03-16T20:48:27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0.98901098901098905"/>
    <n v="267.64705882352939"/>
    <x v="1"/>
    <s v="musical"/>
    <x v="3756"/>
    <d v="2014-05-12T19:33:18"/>
    <x v="374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0.92153765139547128"/>
    <n v="75.959999999999994"/>
    <x v="1"/>
    <s v="musical"/>
    <x v="3757"/>
    <d v="2014-11-11T20:25:15"/>
    <x v="3742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0.9771986970684039"/>
    <n v="59.03846153846154"/>
    <x v="1"/>
    <s v="musical"/>
    <x v="3758"/>
    <d v="2014-04-18T11:18:58"/>
    <x v="374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0.90707678631765365"/>
    <n v="50.111022727272733"/>
    <x v="1"/>
    <s v="musical"/>
    <x v="3759"/>
    <d v="2015-06-27T02:35:53"/>
    <x v="3744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0.98994806732438811"/>
    <n v="55.502967032967035"/>
    <x v="1"/>
    <s v="musical"/>
    <x v="3760"/>
    <d v="2014-04-10T12:36:26"/>
    <x v="374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6-18T11:12:17"/>
    <x v="3746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0.9412650602409639"/>
    <n v="47.428571428571431"/>
    <x v="1"/>
    <s v="musical"/>
    <x v="3762"/>
    <d v="2015-07-08T19:31:29"/>
    <x v="3747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3-02T18:00:26"/>
    <x v="3748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09T20:13:52"/>
    <x v="3749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0.88139007806597836"/>
    <n v="74.224299065420567"/>
    <x v="1"/>
    <s v="musical"/>
    <x v="3765"/>
    <d v="2014-06-30T18:38:02"/>
    <x v="3750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0.97418317176505431"/>
    <n v="106.9271875"/>
    <x v="1"/>
    <s v="musical"/>
    <x v="3766"/>
    <d v="2014-05-29T04:00:45"/>
    <x v="3751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0.85653104925053536"/>
    <n v="41.696428571428569"/>
    <x v="1"/>
    <s v="musical"/>
    <x v="3767"/>
    <d v="2015-02-15T00:28:17"/>
    <x v="3566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0.92891263808866942"/>
    <n v="74.243275862068955"/>
    <x v="1"/>
    <s v="musical"/>
    <x v="3768"/>
    <d v="2014-05-13T17:28:10"/>
    <x v="3752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3-16T14:21:19"/>
    <x v="3753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5-14T22:20:10"/>
    <x v="3754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0.68493150684931503"/>
    <n v="38.421052631578945"/>
    <x v="1"/>
    <s v="musical"/>
    <x v="3771"/>
    <d v="2016-05-03T20:34:12"/>
    <x v="375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0.90744101633393826"/>
    <n v="166.96969696969697"/>
    <x v="1"/>
    <s v="musical"/>
    <x v="3772"/>
    <d v="2016-11-08T14:48:26"/>
    <x v="3756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0.92421441774491686"/>
    <n v="94.912280701754383"/>
    <x v="1"/>
    <s v="musical"/>
    <x v="3773"/>
    <d v="2016-10-13T00:07:27"/>
    <x v="3757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3-24T19:00:55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0.99750623441396513"/>
    <n v="143.21428571428572"/>
    <x v="1"/>
    <s v="musical"/>
    <x v="3775"/>
    <d v="2015-03-12T22:37:23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0.93709734098629494"/>
    <n v="90.819148936170208"/>
    <x v="1"/>
    <s v="musical"/>
    <x v="3776"/>
    <d v="2014-06-24T08:49:38"/>
    <x v="376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0.6983240223463687"/>
    <n v="48.542372881355931"/>
    <x v="1"/>
    <s v="musical"/>
    <x v="3777"/>
    <d v="2014-09-05T02:40:21"/>
    <x v="3761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0.95200317334391116"/>
    <n v="70.027777777777771"/>
    <x v="1"/>
    <s v="musical"/>
    <x v="3778"/>
    <d v="2014-12-16T19:39:40"/>
    <x v="3762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0.96172340834775916"/>
    <n v="135.62608695652173"/>
    <x v="1"/>
    <s v="musical"/>
    <x v="3779"/>
    <d v="2016-02-25T17:39:00"/>
    <x v="3763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0.83333333333333337"/>
    <n v="100"/>
    <x v="1"/>
    <s v="musical"/>
    <x v="3780"/>
    <d v="2015-06-11T05:16:25"/>
    <x v="3764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0.91185410334346506"/>
    <n v="94.90384615384616"/>
    <x v="1"/>
    <s v="musical"/>
    <x v="3781"/>
    <d v="2014-08-14T21:11:25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0.98280098280098283"/>
    <n v="75.370370370370367"/>
    <x v="1"/>
    <s v="musical"/>
    <x v="3782"/>
    <d v="2016-06-25T20:41:37"/>
    <x v="376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0.77569489334195219"/>
    <n v="64.458333333333329"/>
    <x v="1"/>
    <s v="musical"/>
    <x v="3783"/>
    <d v="2016-02-20T03:22:00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0.86956521739130432"/>
    <n v="115"/>
    <x v="1"/>
    <s v="musical"/>
    <x v="3784"/>
    <d v="2016-06-10T23:32:12"/>
    <x v="3768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0.66334991708126034"/>
    <n v="100.5"/>
    <x v="1"/>
    <s v="musical"/>
    <x v="3785"/>
    <d v="2016-06-27T15:19:29"/>
    <x v="3769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0.9011715229798738"/>
    <n v="93.774647887323937"/>
    <x v="1"/>
    <s v="musical"/>
    <x v="3786"/>
    <d v="2016-04-27T00:54:35"/>
    <x v="3770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0.9971509971509972"/>
    <n v="35.1"/>
    <x v="1"/>
    <s v="musical"/>
    <x v="3787"/>
    <d v="2015-06-12T12:50:06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50"/>
    <n v="500"/>
    <x v="1"/>
    <s v="musical"/>
    <x v="3788"/>
    <d v="2015-11-25T16:41:59"/>
    <x v="3771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0.603448275862068"/>
    <n v="29"/>
    <x v="1"/>
    <s v="musical"/>
    <x v="3789"/>
    <d v="2015-05-14T19:10:18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e v="#DIV/0!"/>
    <e v="#DIV/0!"/>
    <x v="1"/>
    <s v="musical"/>
    <x v="3790"/>
    <d v="2016-10-23T16:00:23"/>
    <x v="377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e v="#DIV/0!"/>
    <e v="#DIV/0!"/>
    <x v="1"/>
    <s v="musical"/>
    <x v="3791"/>
    <d v="2014-05-07T16:36:32"/>
    <x v="3774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357.14285714285717"/>
    <n v="17.5"/>
    <x v="1"/>
    <s v="musical"/>
    <x v="3792"/>
    <d v="2015-06-15T10:43:4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1.6762452107279693"/>
    <n v="174"/>
    <x v="1"/>
    <s v="musical"/>
    <x v="3793"/>
    <d v="2014-11-25T22:32:09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00"/>
    <n v="50"/>
    <x v="1"/>
    <s v="musical"/>
    <x v="3794"/>
    <d v="2015-05-08T13:55:54"/>
    <x v="3777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60"/>
    <n v="5"/>
    <x v="1"/>
    <s v="musical"/>
    <x v="3795"/>
    <d v="2015-07-16T10:28:10"/>
    <x v="3778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22500"/>
    <n v="1"/>
    <x v="1"/>
    <s v="musical"/>
    <x v="3796"/>
    <d v="2016-11-15T00:42:3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1.1152416356877324"/>
    <n v="145.40540540540542"/>
    <x v="1"/>
    <s v="musical"/>
    <x v="3797"/>
    <d v="2015-03-21T21:09:25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68.292682926829272"/>
    <n v="205"/>
    <x v="1"/>
    <s v="musical"/>
    <x v="3798"/>
    <d v="2014-07-11T17:20:48"/>
    <x v="3781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24.875621890547265"/>
    <n v="100.5"/>
    <x v="1"/>
    <s v="musical"/>
    <x v="3799"/>
    <d v="2016-02-10T22:20:43"/>
    <x v="378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24.971623155505107"/>
    <n v="55.0625"/>
    <x v="1"/>
    <s v="musical"/>
    <x v="3800"/>
    <d v="2014-12-09T17:41:23"/>
    <x v="378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11.737089201877934"/>
    <n v="47.333333333333336"/>
    <x v="1"/>
    <s v="musical"/>
    <x v="3801"/>
    <d v="2014-12-02T16:13:36"/>
    <x v="3784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e v="#DIV/0!"/>
    <e v="#DIV/0!"/>
    <x v="1"/>
    <s v="musical"/>
    <x v="3802"/>
    <d v="2015-09-22T03:01:46"/>
    <x v="3785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5.0890585241730282"/>
    <n v="58.95"/>
    <x v="1"/>
    <s v="musical"/>
    <x v="3803"/>
    <d v="2016-02-03T23:19:28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e v="#DIV/0!"/>
    <e v="#DIV/0!"/>
    <x v="1"/>
    <s v="musical"/>
    <x v="3804"/>
    <d v="2016-06-06T00:13:44"/>
    <x v="3787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50000"/>
    <n v="1.5"/>
    <x v="1"/>
    <s v="musical"/>
    <x v="3805"/>
    <d v="2014-07-29T21:17:20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1500"/>
    <n v="5"/>
    <x v="1"/>
    <s v="musical"/>
    <x v="3806"/>
    <d v="2014-06-09T06:13:01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.2967032967032965"/>
    <n v="50.555555555555557"/>
    <x v="1"/>
    <s v="musical"/>
    <x v="3807"/>
    <d v="2015-03-27T21:48:59"/>
    <x v="379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2-24T10:53:39"/>
    <x v="3791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0.98765432098765427"/>
    <n v="53.289473684210527"/>
    <x v="1"/>
    <s v="plays"/>
    <x v="3809"/>
    <d v="2014-06-10T12:38:27"/>
    <x v="3792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0.8214676889375685"/>
    <n v="70.230769230769226"/>
    <x v="1"/>
    <s v="plays"/>
    <x v="3810"/>
    <d v="2015-02-19T20:22:38"/>
    <x v="3793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0.30303030303030304"/>
    <n v="43.421052631578945"/>
    <x v="1"/>
    <s v="plays"/>
    <x v="3811"/>
    <d v="2016-04-27T15:02:53"/>
    <x v="379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0.91282519397535367"/>
    <n v="199.18181818181819"/>
    <x v="1"/>
    <s v="plays"/>
    <x v="3812"/>
    <d v="2015-04-15T18:01:48"/>
    <x v="2551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0.99057071023919929"/>
    <n v="78.518148148148143"/>
    <x v="1"/>
    <s v="plays"/>
    <x v="3813"/>
    <d v="2016-05-07T06:37:01"/>
    <x v="3795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0.71360608943862991"/>
    <n v="61.823529411764703"/>
    <x v="1"/>
    <s v="plays"/>
    <x v="3814"/>
    <d v="2015-02-23T21:41:52"/>
    <x v="3532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0.99999000009999905"/>
    <n v="50.000500000000002"/>
    <x v="1"/>
    <s v="plays"/>
    <x v="3815"/>
    <d v="2015-07-22T06:14:17"/>
    <x v="379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0.83865881682014121"/>
    <n v="48.339729729729726"/>
    <x v="1"/>
    <s v="plays"/>
    <x v="3816"/>
    <d v="2014-06-17T16:33:43"/>
    <x v="3797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0.93240093240093236"/>
    <n v="107.25"/>
    <x v="1"/>
    <s v="plays"/>
    <x v="3817"/>
    <d v="2015-10-07T16:43:36"/>
    <x v="3798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0.43859649122807015"/>
    <n v="57"/>
    <x v="1"/>
    <s v="plays"/>
    <x v="3818"/>
    <d v="2015-02-10T20:13:02"/>
    <x v="3799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0.93984962406015038"/>
    <n v="40.92307692307692"/>
    <x v="1"/>
    <s v="plays"/>
    <x v="3819"/>
    <d v="2015-06-29T05:01:44"/>
    <x v="38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0.69767441860465118"/>
    <n v="21.5"/>
    <x v="1"/>
    <s v="plays"/>
    <x v="3820"/>
    <d v="2015-06-05T15:38:37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0.95654550423613005"/>
    <n v="79.543478260869563"/>
    <x v="1"/>
    <s v="plays"/>
    <x v="3821"/>
    <d v="2015-12-03T04:20:07"/>
    <x v="380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0.90892564988183966"/>
    <n v="72.381578947368425"/>
    <x v="1"/>
    <s v="plays"/>
    <x v="3822"/>
    <d v="2015-11-21T20:06:57"/>
    <x v="3803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0.94339622641509435"/>
    <n v="64.634146341463421"/>
    <x v="1"/>
    <s v="plays"/>
    <x v="3823"/>
    <d v="2015-06-15T21:50:44"/>
    <x v="380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0.92592592592592593"/>
    <n v="38.571428571428569"/>
    <x v="1"/>
    <s v="plays"/>
    <x v="3824"/>
    <d v="2016-07-20T15:01:43"/>
    <x v="3805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0.94858660595712385"/>
    <n v="107.57142857142857"/>
    <x v="1"/>
    <s v="plays"/>
    <x v="3825"/>
    <d v="2015-05-27T01:40:14"/>
    <x v="3806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0.83916083916083917"/>
    <n v="27.5"/>
    <x v="1"/>
    <s v="plays"/>
    <x v="3826"/>
    <d v="2015-04-07T10:09:54"/>
    <x v="3807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0.65502183406113534"/>
    <n v="70.461538461538467"/>
    <x v="1"/>
    <s v="plays"/>
    <x v="3827"/>
    <d v="2015-01-30T22:16:41"/>
    <x v="3808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1-01T12:39:47"/>
    <x v="3809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0.99800399201596801"/>
    <n v="62.625"/>
    <x v="1"/>
    <s v="plays"/>
    <x v="3829"/>
    <d v="2016-08-11T20:46:11"/>
    <x v="3810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0.44444444444444442"/>
    <n v="75"/>
    <x v="1"/>
    <s v="plays"/>
    <x v="3830"/>
    <d v="2016-05-13T17:46:51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0.94320046782743205"/>
    <n v="58.901111111111113"/>
    <x v="1"/>
    <s v="plays"/>
    <x v="3831"/>
    <d v="2014-10-15T20:22:25"/>
    <x v="3812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0.95541401273885351"/>
    <n v="139.55555555555554"/>
    <x v="1"/>
    <s v="plays"/>
    <x v="3832"/>
    <d v="2016-01-06T02:45:35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0.8571428571428571"/>
    <n v="70"/>
    <x v="1"/>
    <s v="plays"/>
    <x v="3833"/>
    <d v="2014-11-20T20:56:12"/>
    <x v="3814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0.9171507184347294"/>
    <n v="57.385964912280699"/>
    <x v="1"/>
    <s v="plays"/>
    <x v="3834"/>
    <d v="2015-05-19T10:41:07"/>
    <x v="3815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0.625"/>
    <n v="40"/>
    <x v="1"/>
    <s v="plays"/>
    <x v="3835"/>
    <d v="2016-03-31T22:36:48"/>
    <x v="3816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0.88888888888888884"/>
    <n v="64.285714285714292"/>
    <x v="1"/>
    <s v="plays"/>
    <x v="3836"/>
    <d v="2016-07-02T22:14:12"/>
    <x v="3817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0.97943192948090108"/>
    <n v="120.11764705882354"/>
    <x v="1"/>
    <s v="plays"/>
    <x v="3837"/>
    <d v="2015-05-28T18:22:38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0.99182734269618344"/>
    <n v="1008.24"/>
    <x v="1"/>
    <s v="plays"/>
    <x v="3838"/>
    <d v="2015-04-22T17:03:29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0.98765432098765427"/>
    <n v="63.28125"/>
    <x v="1"/>
    <s v="plays"/>
    <x v="3839"/>
    <d v="2015-05-31T03:25:24"/>
    <x v="382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1.5384615384615385E-2"/>
    <n v="21.666666666666668"/>
    <x v="1"/>
    <s v="plays"/>
    <x v="3840"/>
    <d v="2016-03-03T16:50:29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11.467889908256881"/>
    <n v="25.647058823529413"/>
    <x v="1"/>
    <s v="plays"/>
    <x v="3841"/>
    <d v="2014-05-21T18:51:27"/>
    <x v="3822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4.557885141294439"/>
    <n v="47.695652173913047"/>
    <x v="1"/>
    <s v="plays"/>
    <x v="3842"/>
    <d v="2014-04-11T11:50:52"/>
    <x v="382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4.694835680751174"/>
    <n v="56.05263157894737"/>
    <x v="1"/>
    <s v="plays"/>
    <x v="3843"/>
    <d v="2014-05-07T01:44:24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2.4102311854402361"/>
    <n v="81.319999999999993"/>
    <x v="1"/>
    <s v="plays"/>
    <x v="3844"/>
    <d v="2014-05-07T14:48:54"/>
    <x v="3825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47.505938242280287"/>
    <n v="70.166666666666671"/>
    <x v="1"/>
    <s v="plays"/>
    <x v="3845"/>
    <d v="2015-09-01T15:02:54"/>
    <x v="3826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7.037037037037038"/>
    <n v="23.625"/>
    <x v="1"/>
    <s v="plays"/>
    <x v="3846"/>
    <d v="2014-09-03T05:19:02"/>
    <x v="3827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6.1873895109015908"/>
    <n v="188.55555555555554"/>
    <x v="1"/>
    <s v="plays"/>
    <x v="3847"/>
    <d v="2015-06-04T05:23:11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6.1061531235321747"/>
    <n v="49.511627906976742"/>
    <x v="1"/>
    <s v="plays"/>
    <x v="3848"/>
    <d v="2015-09-18T19:36:29"/>
    <x v="38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14.19782300047326"/>
    <n v="75.464285714285708"/>
    <x v="1"/>
    <s v="plays"/>
    <x v="3849"/>
    <d v="2015-05-12T18:24:44"/>
    <x v="383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26.315789473684209"/>
    <n v="9.5"/>
    <x v="1"/>
    <s v="plays"/>
    <x v="3850"/>
    <d v="2014-12-02T02:59:03"/>
    <x v="3831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2.9342723004694835"/>
    <n v="35.5"/>
    <x v="1"/>
    <s v="plays"/>
    <x v="3851"/>
    <d v="2015-06-17T10:32:59"/>
    <x v="3832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500"/>
    <n v="10"/>
    <x v="1"/>
    <s v="plays"/>
    <x v="3852"/>
    <d v="2015-03-02T04:34:36"/>
    <x v="3833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3846.1538461538462"/>
    <n v="13"/>
    <x v="1"/>
    <s v="plays"/>
    <x v="3853"/>
    <d v="2014-07-28T20:09:38"/>
    <x v="3834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6.1521252796420578"/>
    <n v="89.4"/>
    <x v="1"/>
    <s v="plays"/>
    <x v="3854"/>
    <d v="2015-04-09T21:14:18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40"/>
    <n v="25"/>
    <x v="1"/>
    <s v="plays"/>
    <x v="3855"/>
    <d v="2015-02-24T23:17:51"/>
    <x v="383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5000"/>
    <n v="1"/>
    <x v="1"/>
    <s v="plays"/>
    <x v="3856"/>
    <d v="2015-02-06T17:50:03"/>
    <x v="3837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19.23076923076923"/>
    <n v="65"/>
    <x v="1"/>
    <s v="plays"/>
    <x v="3857"/>
    <d v="2014-07-09T17:41:30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50"/>
    <n v="10"/>
    <x v="1"/>
    <s v="plays"/>
    <x v="3858"/>
    <d v="2015-05-04T10:20:44"/>
    <x v="3839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2500"/>
    <n v="1"/>
    <x v="1"/>
    <s v="plays"/>
    <x v="3859"/>
    <d v="2014-05-30T21:26:47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5.6603773584905657"/>
    <n v="81.538461538461533"/>
    <x v="1"/>
    <s v="plays"/>
    <x v="3860"/>
    <d v="2014-07-13T15:51:50"/>
    <x v="3841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20"/>
    <n v="100"/>
    <x v="1"/>
    <s v="plays"/>
    <x v="3861"/>
    <d v="2014-10-02T14:09:37"/>
    <x v="3842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7500"/>
    <n v="1"/>
    <x v="1"/>
    <s v="plays"/>
    <x v="3862"/>
    <d v="2016-08-29T06:15:56"/>
    <x v="3843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e v="#DIV/0!"/>
    <e v="#DIV/0!"/>
    <x v="1"/>
    <s v="plays"/>
    <x v="3863"/>
    <d v="2015-09-06T15:11:45"/>
    <x v="3844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83.333333333333329"/>
    <n v="20"/>
    <x v="1"/>
    <s v="plays"/>
    <x v="3864"/>
    <d v="2015-10-18T21:24:14"/>
    <x v="3845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3.7123076923076921"/>
    <n v="46.428571428571431"/>
    <x v="1"/>
    <s v="plays"/>
    <x v="3865"/>
    <d v="2014-07-21T15:38:18"/>
    <x v="3846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81.81818181818181"/>
    <n v="5.5"/>
    <x v="1"/>
    <s v="plays"/>
    <x v="3866"/>
    <d v="2016-02-02T22:43:41"/>
    <x v="3847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7.9681274900398407"/>
    <n v="50.2"/>
    <x v="1"/>
    <s v="plays"/>
    <x v="3867"/>
    <d v="2016-05-19T19:32:19"/>
    <x v="3848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500"/>
    <n v="10"/>
    <x v="1"/>
    <s v="musical"/>
    <x v="3868"/>
    <d v="2014-08-14T15:50:05"/>
    <x v="3849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29.006637168141594"/>
    <n v="30.133333333333333"/>
    <x v="1"/>
    <s v="musical"/>
    <x v="3869"/>
    <d v="2015-02-12T17:23:12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6.666666666666667"/>
    <n v="150"/>
    <x v="1"/>
    <s v="musical"/>
    <x v="3870"/>
    <d v="2014-06-03T04:07:58"/>
    <x v="3851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7.5"/>
    <n v="13.333333333333334"/>
    <x v="1"/>
    <s v="musical"/>
    <x v="3871"/>
    <d v="2017-01-28T18:44:10"/>
    <x v="3852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e v="#DIV/0!"/>
    <e v="#DIV/0!"/>
    <x v="1"/>
    <s v="musical"/>
    <x v="3872"/>
    <d v="2015-06-25T03:29:56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e v="#DIV/0!"/>
    <e v="#DIV/0!"/>
    <x v="1"/>
    <s v="musical"/>
    <x v="3873"/>
    <d v="2015-09-08T16:42:15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e v="#DIV/0!"/>
    <e v="#DIV/0!"/>
    <x v="1"/>
    <s v="musical"/>
    <x v="3874"/>
    <d v="2015-01-03T00:23:42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e v="#DIV/0!"/>
    <e v="#DIV/0!"/>
    <x v="1"/>
    <s v="musical"/>
    <x v="3875"/>
    <d v="2016-09-02T08:19:2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1.8941233608547838"/>
    <n v="44.760869565217391"/>
    <x v="1"/>
    <s v="musical"/>
    <x v="3876"/>
    <d v="2016-01-03T14:58:48"/>
    <x v="3857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20.145044319097501"/>
    <n v="88.642857142857139"/>
    <x v="1"/>
    <s v="musical"/>
    <x v="3877"/>
    <d v="2016-11-08T16:15:52"/>
    <x v="3858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1800"/>
    <n v="10"/>
    <x v="1"/>
    <s v="musical"/>
    <x v="3878"/>
    <d v="2015-05-30T19:39:06"/>
    <x v="3859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e v="#DIV/0!"/>
    <e v="#DIV/0!"/>
    <x v="1"/>
    <s v="musical"/>
    <x v="3879"/>
    <d v="2014-12-26T20:39:56"/>
    <x v="386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7.6530612244897958"/>
    <n v="57.647058823529413"/>
    <x v="1"/>
    <s v="musical"/>
    <x v="3880"/>
    <d v="2014-06-25T19:33:40"/>
    <x v="3792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20"/>
    <n v="25"/>
    <x v="1"/>
    <s v="musical"/>
    <x v="3881"/>
    <d v="2017-01-21T00:26:39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e v="#DIV/0!"/>
    <e v="#DIV/0!"/>
    <x v="1"/>
    <s v="musical"/>
    <x v="3882"/>
    <d v="2016-01-04T23:36:10"/>
    <x v="386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e v="#DIV/0!"/>
    <e v="#DIV/0!"/>
    <x v="1"/>
    <s v="musical"/>
    <x v="3883"/>
    <d v="2014-08-03T14:27:49"/>
    <x v="386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e v="#DIV/0!"/>
    <e v="#DIV/0!"/>
    <x v="1"/>
    <s v="musical"/>
    <x v="3884"/>
    <d v="2015-03-02T18:59:52"/>
    <x v="386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e v="#DIV/0!"/>
    <e v="#DIV/0!"/>
    <x v="1"/>
    <s v="musical"/>
    <x v="3885"/>
    <d v="2016-04-09T22:49:51"/>
    <x v="3865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e v="#DIV/0!"/>
    <e v="#DIV/0!"/>
    <x v="1"/>
    <s v="musical"/>
    <x v="3886"/>
    <d v="2014-11-11T05:28:22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57.142857142857146"/>
    <n v="17.5"/>
    <x v="1"/>
    <s v="musical"/>
    <x v="3887"/>
    <d v="2015-03-16T20:35:29"/>
    <x v="386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3.6900369003690039"/>
    <n v="38.714285714285715"/>
    <x v="1"/>
    <s v="plays"/>
    <x v="3888"/>
    <d v="2017-01-27T13:05:58"/>
    <x v="386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67.79661016949153"/>
    <n v="13.111111111111111"/>
    <x v="1"/>
    <s v="plays"/>
    <x v="3889"/>
    <d v="2014-12-04T00:07:10"/>
    <x v="386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5.9429477020602217"/>
    <n v="315.5"/>
    <x v="1"/>
    <s v="plays"/>
    <x v="3890"/>
    <d v="2015-06-16T18:12:24"/>
    <x v="387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.0769230769230771"/>
    <n v="37.142857142857146"/>
    <x v="1"/>
    <s v="plays"/>
    <x v="3891"/>
    <d v="2015-02-21T03:10:44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e v="#DIV/0!"/>
    <e v="#DIV/0!"/>
    <x v="1"/>
    <s v="plays"/>
    <x v="3892"/>
    <d v="2014-08-16T15:39:17"/>
    <x v="3872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4.6403712296983759"/>
    <n v="128.27380952380952"/>
    <x v="1"/>
    <s v="plays"/>
    <x v="3893"/>
    <d v="2014-05-20T15:47:20"/>
    <x v="387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28.846153846153847"/>
    <n v="47.272727272727273"/>
    <x v="1"/>
    <s v="plays"/>
    <x v="3894"/>
    <d v="2016-11-05T23:00:12"/>
    <x v="3874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20"/>
    <n v="50"/>
    <x v="1"/>
    <s v="plays"/>
    <x v="3895"/>
    <d v="2015-01-28T06:00:18"/>
    <x v="3875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9.4117647058823533"/>
    <n v="42.5"/>
    <x v="1"/>
    <s v="plays"/>
    <x v="3896"/>
    <d v="2014-06-03T04:36:18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5.6818181818181817"/>
    <n v="44"/>
    <x v="1"/>
    <s v="plays"/>
    <x v="3897"/>
    <d v="2014-12-09T20:58:03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.0712530712530715"/>
    <n v="50.875"/>
    <x v="1"/>
    <s v="plays"/>
    <x v="3898"/>
    <d v="2015-07-08T11:34:30"/>
    <x v="3878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80"/>
    <n v="62.5"/>
    <x v="1"/>
    <s v="plays"/>
    <x v="3899"/>
    <d v="2014-07-23T18:36:01"/>
    <x v="3879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18.518518518518519"/>
    <n v="27"/>
    <x v="1"/>
    <s v="plays"/>
    <x v="3900"/>
    <d v="2015-05-12T02:13:11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20"/>
    <n v="25"/>
    <x v="1"/>
    <s v="plays"/>
    <x v="3901"/>
    <d v="2015-11-09T19:49:59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2.0477815699658701"/>
    <n v="47.258064516129032"/>
    <x v="1"/>
    <s v="plays"/>
    <x v="3902"/>
    <d v="2016-10-20T11:14:02"/>
    <x v="388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e v="#DIV/0!"/>
    <e v="#DIV/0!"/>
    <x v="1"/>
    <s v="plays"/>
    <x v="3903"/>
    <d v="2015-07-01T00:16:05"/>
    <x v="3883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3333.3333333333335"/>
    <n v="1.5"/>
    <x v="1"/>
    <s v="plays"/>
    <x v="3904"/>
    <d v="2015-04-01T05:30:00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8.6705202312138727"/>
    <n v="24.714285714285715"/>
    <x v="1"/>
    <s v="plays"/>
    <x v="3905"/>
    <d v="2015-04-30T14:58:23"/>
    <x v="3885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1.4851485148514851"/>
    <n v="63.125"/>
    <x v="1"/>
    <s v="plays"/>
    <x v="3906"/>
    <d v="2015-05-19T22:01:33"/>
    <x v="3886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6.5359477124183005"/>
    <n v="38.25"/>
    <x v="1"/>
    <s v="plays"/>
    <x v="3907"/>
    <d v="2014-09-24T19:40:06"/>
    <x v="3887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11.538461538461538"/>
    <n v="16.25"/>
    <x v="1"/>
    <s v="plays"/>
    <x v="3908"/>
    <d v="2014-07-14T03:14:56"/>
    <x v="3888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444.44444444444446"/>
    <n v="33.75"/>
    <x v="1"/>
    <s v="plays"/>
    <x v="3909"/>
    <d v="2014-08-12T08:37:22"/>
    <x v="388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2.432432432432435"/>
    <n v="61.666666666666664"/>
    <x v="1"/>
    <s v="plays"/>
    <x v="3910"/>
    <d v="2015-08-08T18:09:57"/>
    <x v="389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2.6729034413631809"/>
    <n v="83.138888888888886"/>
    <x v="1"/>
    <s v="plays"/>
    <x v="3911"/>
    <d v="2014-10-27T19:29:37"/>
    <x v="3891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15000"/>
    <n v="1"/>
    <x v="1"/>
    <s v="plays"/>
    <x v="3912"/>
    <d v="2015-02-24T06:28:50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0-31T05:04:09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2.7502750275027501"/>
    <n v="33.666666666666664"/>
    <x v="1"/>
    <s v="plays"/>
    <x v="3914"/>
    <d v="2015-04-20T19:39:16"/>
    <x v="3894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00"/>
    <n v="5"/>
    <x v="1"/>
    <s v="plays"/>
    <x v="3915"/>
    <d v="2016-05-02T23:38:29"/>
    <x v="3895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e v="#DIV/0!"/>
    <e v="#DIV/0!"/>
    <x v="1"/>
    <s v="plays"/>
    <x v="3916"/>
    <d v="2016-05-04T11:19:12"/>
    <x v="3896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350"/>
    <n v="10"/>
    <x v="1"/>
    <s v="plays"/>
    <x v="3917"/>
    <d v="2014-08-12T12:39:21"/>
    <x v="3897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500"/>
    <n v="40"/>
    <x v="1"/>
    <s v="plays"/>
    <x v="3918"/>
    <d v="2014-07-23T15:57:03"/>
    <x v="3898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55.555555555555557"/>
    <n v="30"/>
    <x v="1"/>
    <s v="plays"/>
    <x v="3919"/>
    <d v="2015-12-20T16:26:13"/>
    <x v="389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18.518518518518519"/>
    <n v="45"/>
    <x v="1"/>
    <s v="plays"/>
    <x v="3920"/>
    <d v="2016-10-14T09:17:40"/>
    <x v="390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e v="#DIV/0!"/>
    <e v="#DIV/0!"/>
    <x v="1"/>
    <s v="plays"/>
    <x v="3921"/>
    <d v="2014-10-14T13:00:55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12.295081967213115"/>
    <n v="10.166666666666666"/>
    <x v="1"/>
    <s v="plays"/>
    <x v="3922"/>
    <d v="2015-01-16T18:26:50"/>
    <x v="390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8.3092485549132942"/>
    <n v="81.411764705882348"/>
    <x v="1"/>
    <s v="plays"/>
    <x v="3923"/>
    <d v="2015-03-12T23:31:11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6.5502183406113534"/>
    <n v="57.25"/>
    <x v="1"/>
    <s v="plays"/>
    <x v="3924"/>
    <d v="2014-05-27T23:02:02"/>
    <x v="3904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6-30T20:53:59"/>
    <x v="3905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33.33333333333331"/>
    <n v="15"/>
    <x v="1"/>
    <s v="plays"/>
    <x v="3926"/>
    <d v="2014-11-27T02:02:28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00"/>
    <n v="12.5"/>
    <x v="1"/>
    <s v="plays"/>
    <x v="3927"/>
    <d v="2014-07-10T06:25:04"/>
    <x v="390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7.6804915514592933"/>
    <n v="93"/>
    <x v="1"/>
    <s v="plays"/>
    <x v="3928"/>
    <d v="2015-09-18T16:23:47"/>
    <x v="390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44.150110375275936"/>
    <n v="32.357142857142854"/>
    <x v="1"/>
    <s v="plays"/>
    <x v="3929"/>
    <d v="2016-08-19T19:51:05"/>
    <x v="3909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e v="#DIV/0!"/>
    <e v="#DIV/0!"/>
    <x v="1"/>
    <s v="plays"/>
    <x v="3930"/>
    <d v="2016-03-04T08:07:48"/>
    <x v="391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e v="#DIV/0!"/>
    <e v="#DIV/0!"/>
    <x v="1"/>
    <s v="plays"/>
    <x v="3931"/>
    <d v="2015-08-12T03:38:27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12000"/>
    <n v="1"/>
    <x v="1"/>
    <s v="plays"/>
    <x v="3932"/>
    <d v="2016-02-15T04:02:44"/>
    <x v="391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6.3520871143375679"/>
    <n v="91.833333333333329"/>
    <x v="1"/>
    <s v="plays"/>
    <x v="3933"/>
    <d v="2016-06-17T23:14:22"/>
    <x v="3913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9.0909090909090917"/>
    <n v="45.833333333333336"/>
    <x v="1"/>
    <s v="plays"/>
    <x v="3934"/>
    <d v="2015-08-17T16:07:19"/>
    <x v="391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2.2813688212927756"/>
    <n v="57.173913043478258"/>
    <x v="1"/>
    <s v="plays"/>
    <x v="3935"/>
    <d v="2015-08-05T15:45:46"/>
    <x v="3915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e v="#DIV/0!"/>
    <e v="#DIV/0!"/>
    <x v="1"/>
    <s v="plays"/>
    <x v="3936"/>
    <d v="2016-11-01T06:18:40"/>
    <x v="3916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1.1609657947686116"/>
    <n v="248.5"/>
    <x v="1"/>
    <s v="plays"/>
    <x v="3937"/>
    <d v="2016-06-13T15:09:20"/>
    <x v="3917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8.1989924433249364"/>
    <n v="79.400000000000006"/>
    <x v="1"/>
    <s v="plays"/>
    <x v="3938"/>
    <d v="2015-05-27T21:44:14"/>
    <x v="3918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000"/>
    <n v="5"/>
    <x v="1"/>
    <s v="plays"/>
    <x v="3939"/>
    <d v="2014-10-03T09:36:19"/>
    <x v="3919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454.54545454545456"/>
    <n v="5.5"/>
    <x v="1"/>
    <s v="plays"/>
    <x v="3940"/>
    <d v="2014-11-18T11:49:11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10"/>
    <n v="25"/>
    <x v="1"/>
    <s v="plays"/>
    <x v="3941"/>
    <d v="2014-10-28T14:05:37"/>
    <x v="3921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e v="#DIV/0!"/>
    <e v="#DIV/0!"/>
    <x v="1"/>
    <s v="plays"/>
    <x v="3942"/>
    <d v="2015-04-17T21:41:54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2.8058361391694726"/>
    <n v="137.07692307692307"/>
    <x v="1"/>
    <s v="plays"/>
    <x v="3943"/>
    <d v="2015-10-02T18:41:08"/>
    <x v="392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e v="#DIV/0!"/>
    <e v="#DIV/0!"/>
    <x v="1"/>
    <s v="plays"/>
    <x v="3944"/>
    <d v="2015-07-28T15:54:35"/>
    <x v="392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400"/>
    <n v="5"/>
    <x v="1"/>
    <s v="plays"/>
    <x v="3945"/>
    <d v="2015-04-15T19:14:28"/>
    <x v="3925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0.76923076923077"/>
    <n v="39"/>
    <x v="1"/>
    <s v="plays"/>
    <x v="3946"/>
    <d v="2015-01-27T20:00:22"/>
    <x v="3926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29.702970297029704"/>
    <n v="50.5"/>
    <x v="1"/>
    <s v="plays"/>
    <x v="3947"/>
    <d v="2016-09-02T03:25:44"/>
    <x v="3927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e v="#DIV/0!"/>
    <e v="#DIV/0!"/>
    <x v="1"/>
    <s v="plays"/>
    <x v="3948"/>
    <d v="2014-07-09T07:48:43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6.3411540900443883"/>
    <n v="49.28125"/>
    <x v="1"/>
    <s v="plays"/>
    <x v="3949"/>
    <d v="2015-01-12T02:53:41"/>
    <x v="392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60"/>
    <n v="25"/>
    <x v="1"/>
    <s v="plays"/>
    <x v="3950"/>
    <d v="2016-03-10T16:51:2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200000"/>
    <n v="1"/>
    <x v="1"/>
    <s v="plays"/>
    <x v="3951"/>
    <d v="2016-03-04T19:49:02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1040"/>
    <n v="25"/>
    <x v="1"/>
    <s v="plays"/>
    <x v="3952"/>
    <d v="2015-08-27T18:58:10"/>
    <x v="3932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e v="#DIV/0!"/>
    <e v="#DIV/0!"/>
    <x v="1"/>
    <s v="plays"/>
    <x v="3953"/>
    <d v="2016-06-29T01:09:46"/>
    <x v="3933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e v="#DIV/0!"/>
    <e v="#DIV/0!"/>
    <x v="1"/>
    <s v="plays"/>
    <x v="3954"/>
    <d v="2014-05-15T15:37:4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4.117647058823529"/>
    <n v="53.125"/>
    <x v="1"/>
    <s v="plays"/>
    <x v="3955"/>
    <d v="2015-10-29T20:22:21"/>
    <x v="3935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e v="#DIV/0!"/>
    <e v="#DIV/0!"/>
    <x v="1"/>
    <s v="plays"/>
    <x v="3956"/>
    <d v="2016-03-28T22:22:07"/>
    <x v="3936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4000"/>
    <n v="7"/>
    <x v="1"/>
    <s v="plays"/>
    <x v="3957"/>
    <d v="2016-05-23T23:25:54"/>
    <x v="393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.1201248049921997"/>
    <n v="40.0625"/>
    <x v="1"/>
    <s v="plays"/>
    <x v="3958"/>
    <d v="2014-06-26T22:48:32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4.1095890410958908"/>
    <n v="24.333333333333332"/>
    <x v="1"/>
    <s v="plays"/>
    <x v="3959"/>
    <d v="2014-08-29T18:55:56"/>
    <x v="3939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66.666666666666671"/>
    <n v="11.25"/>
    <x v="1"/>
    <s v="plays"/>
    <x v="3960"/>
    <d v="2015-12-04T20:17:36"/>
    <x v="394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238.0952380952381"/>
    <n v="10.5"/>
    <x v="1"/>
    <s v="plays"/>
    <x v="3961"/>
    <d v="2014-04-16T21:23:30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1.111111111111111"/>
    <n v="15"/>
    <x v="1"/>
    <s v="plays"/>
    <x v="3962"/>
    <d v="2015-11-03T14:54:54"/>
    <x v="394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e v="#DIV/0!"/>
    <e v="#DIV/0!"/>
    <x v="1"/>
    <s v="plays"/>
    <x v="3963"/>
    <d v="2015-10-19T03:41:57"/>
    <x v="3943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15.873015873015873"/>
    <n v="42"/>
    <x v="1"/>
    <s v="plays"/>
    <x v="3964"/>
    <d v="2015-02-18T17:19:46"/>
    <x v="394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7.0175438596491224"/>
    <n v="71.25"/>
    <x v="1"/>
    <s v="plays"/>
    <x v="3965"/>
    <d v="2016-02-14T05:39:40"/>
    <x v="3945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66.66666666666666"/>
    <n v="22.5"/>
    <x v="1"/>
    <s v="plays"/>
    <x v="3966"/>
    <d v="2014-06-11T17:04:38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4.1463414634146343"/>
    <n v="41"/>
    <x v="1"/>
    <s v="plays"/>
    <x v="3967"/>
    <d v="2017-02-04T06:58:27"/>
    <x v="394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9.4876660341555983"/>
    <n v="47.909090909090907"/>
    <x v="1"/>
    <s v="plays"/>
    <x v="3968"/>
    <d v="2016-03-23T19:34:33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13.388625592417062"/>
    <n v="35.166666666666664"/>
    <x v="1"/>
    <s v="plays"/>
    <x v="3969"/>
    <d v="2016-08-19T20:30:46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1363.6363636363637"/>
    <n v="5.5"/>
    <x v="1"/>
    <s v="plays"/>
    <x v="3970"/>
    <d v="2016-03-18T20:43:31"/>
    <x v="395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02.94117647058823"/>
    <n v="22.666666666666668"/>
    <x v="1"/>
    <s v="plays"/>
    <x v="3971"/>
    <d v="2014-06-21T12:52:06"/>
    <x v="3951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4.7393364928909953"/>
    <n v="26.375"/>
    <x v="1"/>
    <s v="plays"/>
    <x v="3972"/>
    <d v="2014-12-08T01:37:14"/>
    <x v="395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1.2804097311139564"/>
    <n v="105.54054054054055"/>
    <x v="1"/>
    <s v="plays"/>
    <x v="3973"/>
    <d v="2016-04-09T16:25:10"/>
    <x v="3953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.125"/>
    <n v="29.09090909090909"/>
    <x v="1"/>
    <s v="plays"/>
    <x v="3974"/>
    <d v="2016-05-03T13:07:28"/>
    <x v="3954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e v="#DIV/0!"/>
    <e v="#DIV/0!"/>
    <x v="1"/>
    <s v="plays"/>
    <x v="3975"/>
    <d v="2016-06-13T20:48:18"/>
    <x v="395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2.096774193548387"/>
    <n v="62"/>
    <x v="1"/>
    <s v="plays"/>
    <x v="3976"/>
    <d v="2014-07-10T20:36:01"/>
    <x v="395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68.965517241379317"/>
    <n v="217.5"/>
    <x v="1"/>
    <s v="plays"/>
    <x v="3977"/>
    <d v="2016-06-22T18:55:32"/>
    <x v="395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9.3457943925233646"/>
    <n v="26.75"/>
    <x v="1"/>
    <s v="plays"/>
    <x v="3978"/>
    <d v="2014-12-02T15:25:53"/>
    <x v="395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54.545454545454547"/>
    <n v="18.333333333333332"/>
    <x v="1"/>
    <s v="plays"/>
    <x v="3979"/>
    <d v="2015-03-06T21:40:57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5.5555555555555554"/>
    <n v="64.285714285714292"/>
    <x v="1"/>
    <s v="plays"/>
    <x v="3980"/>
    <d v="2014-06-05T14:22:27"/>
    <x v="3960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24.489795918367346"/>
    <n v="175"/>
    <x v="1"/>
    <s v="plays"/>
    <x v="3981"/>
    <d v="2016-05-18T04:19:09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5"/>
    <n v="34"/>
    <x v="1"/>
    <s v="plays"/>
    <x v="3982"/>
    <d v="2015-05-08T19:26:20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2.8733556873871549"/>
    <n v="84.282608695652172"/>
    <x v="1"/>
    <s v="plays"/>
    <x v="3983"/>
    <d v="2014-04-18T20:52:36"/>
    <x v="396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15.789473684210526"/>
    <n v="9.5"/>
    <x v="1"/>
    <s v="plays"/>
    <x v="3984"/>
    <d v="2014-10-08T23:07:2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.1201248049921997"/>
    <n v="33.736842105263158"/>
    <x v="1"/>
    <s v="plays"/>
    <x v="3985"/>
    <d v="2016-01-30T16:58:40"/>
    <x v="3965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.245901639344263"/>
    <n v="37.53846153846154"/>
    <x v="1"/>
    <s v="plays"/>
    <x v="3986"/>
    <d v="2016-04-07T13:09:54"/>
    <x v="3966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2.6490066225165565"/>
    <n v="11.615384615384615"/>
    <x v="1"/>
    <s v="plays"/>
    <x v="3987"/>
    <d v="2014-05-06T22:11:30"/>
    <x v="3967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46.875"/>
    <n v="8"/>
    <x v="1"/>
    <s v="plays"/>
    <x v="3988"/>
    <d v="2015-08-14T01:56:53"/>
    <x v="3968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e v="#DIV/0!"/>
    <e v="#DIV/0!"/>
    <x v="1"/>
    <s v="plays"/>
    <x v="3989"/>
    <d v="2015-10-09T17:59:41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23.913043478260871"/>
    <n v="23"/>
    <x v="1"/>
    <s v="plays"/>
    <x v="3990"/>
    <d v="2016-02-01T16:08:13"/>
    <x v="3970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5"/>
    <n v="100"/>
    <x v="1"/>
    <s v="plays"/>
    <x v="3991"/>
    <d v="2015-05-01T15:28:02"/>
    <x v="3971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18.484288354898336"/>
    <n v="60.111111111111114"/>
    <x v="1"/>
    <s v="plays"/>
    <x v="3992"/>
    <d v="2015-10-12T22:34:19"/>
    <x v="3972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16666.666666666668"/>
    <n v="3"/>
    <x v="1"/>
    <s v="plays"/>
    <x v="3993"/>
    <d v="2015-04-13T20:45:12"/>
    <x v="3973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400"/>
    <n v="5"/>
    <x v="1"/>
    <s v="plays"/>
    <x v="3994"/>
    <d v="2014-06-19T09:21:30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2.8571428571428572"/>
    <n v="17.5"/>
    <x v="1"/>
    <s v="plays"/>
    <x v="3995"/>
    <d v="2015-01-15T16:24:37"/>
    <x v="397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6.0362173038229372"/>
    <n v="29.235294117647058"/>
    <x v="1"/>
    <s v="plays"/>
    <x v="3996"/>
    <d v="2014-11-07T06:24:24"/>
    <x v="3976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e v="#DIV/0!"/>
    <e v="#DIV/0!"/>
    <x v="1"/>
    <s v="plays"/>
    <x v="3997"/>
    <d v="2015-03-06T09:23:41"/>
    <x v="3977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1.7482517482517483"/>
    <n v="59.583333333333336"/>
    <x v="1"/>
    <s v="plays"/>
    <x v="3998"/>
    <d v="2015-02-26T23:07:06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6.0553633217993079"/>
    <n v="82.571428571428569"/>
    <x v="1"/>
    <s v="plays"/>
    <x v="3999"/>
    <d v="2014-07-22T19:53:18"/>
    <x v="397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800"/>
    <n v="10"/>
    <x v="1"/>
    <s v="plays"/>
    <x v="4000"/>
    <d v="2016-03-08T15:29:18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2.6490066225165565"/>
    <n v="32.357142857142854"/>
    <x v="1"/>
    <s v="plays"/>
    <x v="4001"/>
    <d v="2017-02-09T23:08:28"/>
    <x v="1748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54.347826086956523"/>
    <n v="5.75"/>
    <x v="1"/>
    <s v="plays"/>
    <x v="4002"/>
    <d v="2014-08-28T01:02:41"/>
    <x v="398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9.9502487562189046"/>
    <n v="100.5"/>
    <x v="1"/>
    <s v="plays"/>
    <x v="4003"/>
    <d v="2015-01-16T14:05:47"/>
    <x v="3982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500"/>
    <n v="1"/>
    <x v="1"/>
    <s v="plays"/>
    <x v="4004"/>
    <d v="2014-09-08T03:54:17"/>
    <x v="398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75"/>
    <n v="20"/>
    <x v="1"/>
    <s v="plays"/>
    <x v="4005"/>
    <d v="2014-08-21T19:23:05"/>
    <x v="398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15000"/>
    <n v="2"/>
    <x v="1"/>
    <s v="plays"/>
    <x v="4006"/>
    <d v="2016-01-22T18:33:07"/>
    <x v="3985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400"/>
    <n v="5"/>
    <x v="1"/>
    <s v="plays"/>
    <x v="4007"/>
    <d v="2014-07-28T18:33:01"/>
    <x v="398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16.666666666666668"/>
    <n v="15"/>
    <x v="1"/>
    <s v="plays"/>
    <x v="4008"/>
    <d v="2015-06-22T23:08:27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25.733333333333334"/>
    <n v="25"/>
    <x v="1"/>
    <s v="plays"/>
    <x v="4009"/>
    <d v="2014-07-31T16:49:20"/>
    <x v="3988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4.1331802525832373"/>
    <n v="45.842105263157897"/>
    <x v="1"/>
    <s v="plays"/>
    <x v="4010"/>
    <d v="2014-10-09T18:29:26"/>
    <x v="3989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13.157894736842104"/>
    <n v="4.75"/>
    <x v="1"/>
    <s v="plays"/>
    <x v="4011"/>
    <d v="2014-12-29T13:04:38"/>
    <x v="3990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e v="#DIV/0!"/>
    <e v="#DIV/0!"/>
    <x v="1"/>
    <s v="plays"/>
    <x v="4012"/>
    <d v="2015-04-02T13:04:09"/>
    <x v="399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76.92307692307692"/>
    <n v="13"/>
    <x v="1"/>
    <s v="plays"/>
    <x v="4013"/>
    <d v="2015-01-17T07:13:43"/>
    <x v="3992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e v="#DIV/0!"/>
    <e v="#DIV/0!"/>
    <x v="1"/>
    <s v="plays"/>
    <x v="4014"/>
    <d v="2016-02-19T05:54:29"/>
    <x v="3993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7000"/>
    <n v="1"/>
    <x v="1"/>
    <s v="plays"/>
    <x v="4015"/>
    <d v="2015-06-19T18:44:23"/>
    <x v="3994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7.1428571428571432"/>
    <n v="10"/>
    <x v="1"/>
    <s v="plays"/>
    <x v="4016"/>
    <d v="2014-08-18T20:56:40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95.238095238095241"/>
    <n v="52.5"/>
    <x v="1"/>
    <s v="plays"/>
    <x v="4017"/>
    <d v="2014-08-05T16:07:54"/>
    <x v="3996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11.538461538461538"/>
    <n v="32.5"/>
    <x v="1"/>
    <s v="plays"/>
    <x v="4018"/>
    <d v="2016-09-07T21:51:48"/>
    <x v="3997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20.68965517241379"/>
    <n v="7.25"/>
    <x v="1"/>
    <s v="plays"/>
    <x v="4019"/>
    <d v="2016-02-17T16:13:16"/>
    <x v="3998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6"/>
    <n v="33.333333333333336"/>
    <x v="1"/>
    <s v="plays"/>
    <x v="4020"/>
    <d v="2015-02-22T04:34:59"/>
    <x v="399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20"/>
    <n v="62.5"/>
    <x v="1"/>
    <s v="plays"/>
    <x v="4021"/>
    <d v="2014-08-27T21:52:38"/>
    <x v="4000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1.4375848574395016"/>
    <n v="63.558375634517766"/>
    <x v="1"/>
    <s v="plays"/>
    <x v="4022"/>
    <d v="2014-12-17T14:01:07"/>
    <x v="4001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e v="#DIV/0!"/>
    <e v="#DIV/0!"/>
    <x v="1"/>
    <s v="plays"/>
    <x v="4023"/>
    <d v="2016-02-08T23:59: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80"/>
    <n v="10"/>
    <x v="1"/>
    <s v="plays"/>
    <x v="4024"/>
    <d v="2015-08-01T16:04:57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20"/>
    <n v="62.5"/>
    <x v="1"/>
    <s v="plays"/>
    <x v="4025"/>
    <d v="2015-05-27T05:42:16"/>
    <x v="4004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e v="#DIV/0!"/>
    <e v="#DIV/0!"/>
    <x v="1"/>
    <s v="plays"/>
    <x v="4026"/>
    <d v="2015-10-05T15:43:59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13.953488372093023"/>
    <n v="30.714285714285715"/>
    <x v="1"/>
    <s v="plays"/>
    <x v="4027"/>
    <d v="2017-02-02T23:18:01"/>
    <x v="400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3.5650623885918002"/>
    <n v="51"/>
    <x v="1"/>
    <s v="plays"/>
    <x v="4028"/>
    <d v="2014-05-06T22:31:40"/>
    <x v="4007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e v="#DIV/0!"/>
    <e v="#DIV/0!"/>
    <x v="1"/>
    <s v="plays"/>
    <x v="4029"/>
    <d v="2015-11-14T00:36:10"/>
    <x v="4008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6.25"/>
    <n v="66.666666666666671"/>
    <x v="1"/>
    <s v="plays"/>
    <x v="4030"/>
    <d v="2016-01-05T15:43:19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e v="#DIV/0!"/>
    <e v="#DIV/0!"/>
    <x v="1"/>
    <s v="plays"/>
    <x v="4031"/>
    <d v="2014-10-29T14:02:44"/>
    <x v="401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14.64406779661017"/>
    <n v="59"/>
    <x v="1"/>
    <s v="plays"/>
    <x v="4032"/>
    <d v="2015-10-16T19:25:16"/>
    <x v="401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3.891246973700706"/>
    <n v="65.340319148936175"/>
    <x v="1"/>
    <s v="plays"/>
    <x v="4033"/>
    <d v="2016-09-01T06:27:04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67.5"/>
    <n v="100"/>
    <x v="1"/>
    <s v="plays"/>
    <x v="4034"/>
    <d v="2015-03-04T22:44:10"/>
    <x v="4013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2.7137042062415198"/>
    <n v="147.4"/>
    <x v="1"/>
    <s v="plays"/>
    <x v="4035"/>
    <d v="2014-09-21T21:11:27"/>
    <x v="401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2.1253985122210413"/>
    <n v="166.05882352941177"/>
    <x v="1"/>
    <s v="plays"/>
    <x v="4036"/>
    <d v="2014-06-14T22:29:24"/>
    <x v="4015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8.75"/>
    <n v="40"/>
    <x v="1"/>
    <s v="plays"/>
    <x v="4037"/>
    <d v="2016-05-07T01:41:55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8.3056478405315612"/>
    <n v="75.25"/>
    <x v="1"/>
    <s v="plays"/>
    <x v="4038"/>
    <d v="2014-08-18T19:10:10"/>
    <x v="4017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1.6666666666666667"/>
    <n v="60"/>
    <x v="1"/>
    <s v="plays"/>
    <x v="4039"/>
    <d v="2015-10-28T16:06:07"/>
    <x v="4018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.2"/>
    <n v="1250"/>
    <x v="1"/>
    <s v="plays"/>
    <x v="4040"/>
    <d v="2015-05-20T05:33:24"/>
    <x v="4019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238.0952380952381"/>
    <n v="10.5"/>
    <x v="1"/>
    <s v="plays"/>
    <x v="4041"/>
    <d v="2016-07-08T11:22:34"/>
    <x v="4020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476.1904761904762"/>
    <n v="7"/>
    <x v="1"/>
    <s v="plays"/>
    <x v="4042"/>
    <d v="2014-12-22T02:01:04"/>
    <x v="4021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e v="#DIV/0!"/>
    <e v="#DIV/0!"/>
    <x v="1"/>
    <s v="plays"/>
    <x v="4043"/>
    <d v="2014-11-05T22:58:45"/>
    <x v="4022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2.6666666666666665"/>
    <n v="56.25"/>
    <x v="1"/>
    <s v="plays"/>
    <x v="4044"/>
    <d v="2015-03-11T05:16:22"/>
    <x v="4023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5000"/>
    <n v="1"/>
    <x v="1"/>
    <s v="plays"/>
    <x v="4045"/>
    <d v="2014-07-22T04:49:49"/>
    <x v="402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12.173913043478262"/>
    <n v="38.333333333333336"/>
    <x v="1"/>
    <s v="plays"/>
    <x v="4046"/>
    <d v="2014-09-22T15:36:50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45.454545454545453"/>
    <n v="27.5"/>
    <x v="1"/>
    <s v="plays"/>
    <x v="4047"/>
    <d v="2014-12-18T00:32:23"/>
    <x v="4026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5.6647784071976011"/>
    <n v="32.978021978021978"/>
    <x v="1"/>
    <s v="plays"/>
    <x v="4048"/>
    <d v="2016-03-07T12:13:07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1250"/>
    <n v="16"/>
    <x v="1"/>
    <s v="plays"/>
    <x v="4049"/>
    <d v="2015-06-14T23:00:15"/>
    <x v="4028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1500"/>
    <n v="1"/>
    <x v="1"/>
    <s v="plays"/>
    <x v="4050"/>
    <d v="2014-09-23T15:16:31"/>
    <x v="4029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e v="#DIV/0!"/>
    <e v="#DIV/0!"/>
    <x v="1"/>
    <s v="plays"/>
    <x v="4051"/>
    <d v="2014-05-02T19:26:37"/>
    <x v="403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2.6642984014209592"/>
    <n v="86.615384615384613"/>
    <x v="1"/>
    <s v="plays"/>
    <x v="4052"/>
    <d v="2014-08-14T21:05:16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4.5454545454545459"/>
    <n v="55"/>
    <x v="1"/>
    <s v="plays"/>
    <x v="4053"/>
    <d v="2014-10-16T16:33:48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e v="#DIV/0!"/>
    <e v="#DIV/0!"/>
    <x v="1"/>
    <s v="plays"/>
    <x v="4054"/>
    <d v="2016-08-31T20:11:25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5.6753688989784337"/>
    <n v="41.952380952380949"/>
    <x v="1"/>
    <s v="plays"/>
    <x v="4055"/>
    <d v="2014-05-20T15:33:51"/>
    <x v="4034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1.8867924528301887"/>
    <n v="88.333333333333329"/>
    <x v="1"/>
    <s v="plays"/>
    <x v="4056"/>
    <d v="2016-06-13T22:23:59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4.5161290322580649"/>
    <n v="129.16666666666666"/>
    <x v="1"/>
    <s v="plays"/>
    <x v="4057"/>
    <d v="2015-11-02T23:14:40"/>
    <x v="4036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9.473684210526315"/>
    <n v="23.75"/>
    <x v="1"/>
    <s v="plays"/>
    <x v="4058"/>
    <d v="2016-03-17T01:27:24"/>
    <x v="3268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40"/>
    <n v="35.714285714285715"/>
    <x v="1"/>
    <s v="plays"/>
    <x v="4059"/>
    <d v="2014-08-15T15:22:32"/>
    <x v="4037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5.087719298245617"/>
    <n v="57"/>
    <x v="1"/>
    <s v="plays"/>
    <x v="4060"/>
    <d v="2014-05-20T16:40:56"/>
    <x v="4038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e v="#DIV/0!"/>
    <e v="#DIV/0!"/>
    <x v="1"/>
    <s v="plays"/>
    <x v="4061"/>
    <d v="2016-02-21T03:23:43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40.816326530612244"/>
    <n v="163.33333333333334"/>
    <x v="1"/>
    <s v="plays"/>
    <x v="4062"/>
    <d v="2016-06-02T17:44:28"/>
    <x v="404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70.370370370370367"/>
    <n v="15"/>
    <x v="1"/>
    <s v="plays"/>
    <x v="4063"/>
    <d v="2014-05-28T16:21:24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5.1948051948051948"/>
    <n v="64.166666666666671"/>
    <x v="1"/>
    <s v="plays"/>
    <x v="4064"/>
    <d v="2015-03-30T14:07:06"/>
    <x v="4042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48.14814814814815"/>
    <n v="6.75"/>
    <x v="1"/>
    <s v="plays"/>
    <x v="4065"/>
    <d v="2014-07-13T22:50:11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600"/>
    <n v="25"/>
    <x v="1"/>
    <s v="plays"/>
    <x v="4066"/>
    <d v="2016-04-19T00:56:28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1.6420361247947455"/>
    <n v="179.11764705882354"/>
    <x v="1"/>
    <s v="plays"/>
    <x v="4067"/>
    <d v="2015-08-19T02:49:10"/>
    <x v="4045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99.999999999999986"/>
    <n v="34.950000000000003"/>
    <x v="1"/>
    <s v="plays"/>
    <x v="4068"/>
    <d v="2016-12-14T23:07:35"/>
    <x v="4046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2.9069767441860463"/>
    <n v="33.07692307692308"/>
    <x v="1"/>
    <s v="plays"/>
    <x v="4069"/>
    <d v="2015-01-18T15:52:36"/>
    <x v="4047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6.0606060606060606"/>
    <n v="27.5"/>
    <x v="1"/>
    <s v="plays"/>
    <x v="4070"/>
    <d v="2015-01-27T16:00:20"/>
    <x v="4048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e v="#DIV/0!"/>
    <e v="#DIV/0!"/>
    <x v="1"/>
    <s v="plays"/>
    <x v="4071"/>
    <d v="2016-11-26T19:18:5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250"/>
    <n v="2"/>
    <x v="1"/>
    <s v="plays"/>
    <x v="4072"/>
    <d v="2014-06-22T18:35:11"/>
    <x v="405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94.594594594594597"/>
    <n v="18.5"/>
    <x v="1"/>
    <s v="plays"/>
    <x v="4073"/>
    <d v="2015-03-15T08:17:06"/>
    <x v="4051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3.7414965986394559"/>
    <n v="35"/>
    <x v="1"/>
    <s v="plays"/>
    <x v="4074"/>
    <d v="2015-10-06T13:16:15"/>
    <x v="4052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3.4722222222222223"/>
    <n v="44.307692307692307"/>
    <x v="1"/>
    <s v="plays"/>
    <x v="4075"/>
    <d v="2014-05-20T01:06:09"/>
    <x v="405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e v="#DIV/0!"/>
    <e v="#DIV/0!"/>
    <x v="1"/>
    <s v="plays"/>
    <x v="4076"/>
    <d v="2014-09-23T19:05:49"/>
    <x v="4054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11.235955056179776"/>
    <n v="222.5"/>
    <x v="1"/>
    <s v="plays"/>
    <x v="4077"/>
    <d v="2016-11-21T17:03:14"/>
    <x v="4055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e v="#DIV/0!"/>
    <e v="#DIV/0!"/>
    <x v="1"/>
    <s v="plays"/>
    <x v="4078"/>
    <d v="2016-12-28T18:54:02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600"/>
    <n v="5"/>
    <x v="1"/>
    <s v="plays"/>
    <x v="4079"/>
    <d v="2016-05-20T22:32:01"/>
    <x v="4057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e v="#DIV/0!"/>
    <e v="#DIV/0!"/>
    <x v="1"/>
    <s v="plays"/>
    <x v="4080"/>
    <d v="2016-05-21T16:45:16"/>
    <x v="4058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6.3542857142857141"/>
    <n v="29.166666666666668"/>
    <x v="1"/>
    <s v="plays"/>
    <x v="4081"/>
    <d v="2015-02-06T13:57:05"/>
    <x v="4059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50"/>
    <n v="1.5"/>
    <x v="1"/>
    <s v="plays"/>
    <x v="4082"/>
    <d v="2015-10-30T04:32:33"/>
    <x v="406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4.6113306982872198"/>
    <n v="126.5"/>
    <x v="1"/>
    <s v="plays"/>
    <x v="4083"/>
    <d v="2015-12-15T18:16:56"/>
    <x v="4061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00"/>
    <n v="10"/>
    <x v="1"/>
    <s v="plays"/>
    <x v="4084"/>
    <d v="2016-09-09T10:28:26"/>
    <x v="406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350"/>
    <n v="10"/>
    <x v="1"/>
    <s v="plays"/>
    <x v="4085"/>
    <d v="2015-02-23T14:29:35"/>
    <x v="4063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21.276595744680851"/>
    <n v="9.4"/>
    <x v="1"/>
    <s v="plays"/>
    <x v="4086"/>
    <d v="2015-10-27T22:34:59"/>
    <x v="4064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e v="#DIV/0!"/>
    <e v="#DIV/0!"/>
    <x v="1"/>
    <s v="plays"/>
    <x v="4087"/>
    <d v="2016-06-17T17:49:46"/>
    <x v="4065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9.2592592592592595"/>
    <n v="72"/>
    <x v="1"/>
    <s v="plays"/>
    <x v="4088"/>
    <d v="2014-12-17T14:42:04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20.833333333333332"/>
    <n v="30"/>
    <x v="1"/>
    <s v="plays"/>
    <x v="4089"/>
    <d v="2015-04-28T17:34:48"/>
    <x v="4067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1.25"/>
    <n v="10.666666666666666"/>
    <x v="1"/>
    <s v="plays"/>
    <x v="4090"/>
    <d v="2015-07-24T16:08:57"/>
    <x v="4068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7.8431372549019605"/>
    <n v="25.5"/>
    <x v="1"/>
    <s v="plays"/>
    <x v="4091"/>
    <d v="2014-12-17T12:09:11"/>
    <x v="4069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5500"/>
    <n v="20"/>
    <x v="1"/>
    <s v="plays"/>
    <x v="4092"/>
    <d v="2015-02-04T04:40:47"/>
    <x v="407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41.666666666666664"/>
    <n v="15"/>
    <x v="1"/>
    <s v="plays"/>
    <x v="4093"/>
    <d v="2015-06-23T19:34:53"/>
    <x v="4071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2.7397260273972601"/>
    <n v="91.25"/>
    <x v="1"/>
    <s v="plays"/>
    <x v="4094"/>
    <d v="2014-09-08T02:05:00"/>
    <x v="4072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7.5"/>
    <n v="800"/>
    <x v="1"/>
    <s v="plays"/>
    <x v="4095"/>
    <d v="2016-11-19T00:45:50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8.75"/>
    <n v="80"/>
    <x v="1"/>
    <s v="plays"/>
    <x v="4096"/>
    <d v="2017-01-15T12:43:39"/>
    <x v="4074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e v="#DIV/0!"/>
    <e v="#DIV/0!"/>
    <x v="1"/>
    <s v="plays"/>
    <x v="4097"/>
    <d v="2015-12-06T19:47:17"/>
    <x v="4075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e v="#DIV/0!"/>
    <e v="#DIV/0!"/>
    <x v="1"/>
    <s v="plays"/>
    <x v="4098"/>
    <d v="2016-05-05T17:19:57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90"/>
    <n v="50"/>
    <x v="1"/>
    <s v="plays"/>
    <x v="4099"/>
    <d v="2016-07-19T20:24:33"/>
    <x v="4077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e v="#DIV/0!"/>
    <e v="#DIV/0!"/>
    <x v="1"/>
    <s v="plays"/>
    <x v="4100"/>
    <d v="2014-10-15T02:59:5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e v="#DIV/0!"/>
    <e v="#DIV/0!"/>
    <x v="1"/>
    <s v="plays"/>
    <x v="4101"/>
    <d v="2016-12-26T21:41:22"/>
    <x v="4079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3.6496350364963503"/>
    <n v="22.833333333333332"/>
    <x v="1"/>
    <s v="plays"/>
    <x v="4102"/>
    <d v="2016-04-15T20:21:13"/>
    <x v="4080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7-03T19:59:26"/>
    <x v="4081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4.6801872074882995"/>
    <n v="45.785714285714285"/>
    <x v="1"/>
    <s v="plays"/>
    <x v="4104"/>
    <d v="2016-09-27T06:40:34"/>
    <x v="408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14.347826086956522"/>
    <n v="383.33333333333331"/>
    <x v="1"/>
    <s v="plays"/>
    <x v="4105"/>
    <d v="2016-11-23T00:15:09"/>
    <x v="4083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1.4164305949008498"/>
    <n v="106.96969696969697"/>
    <x v="1"/>
    <s v="plays"/>
    <x v="4106"/>
    <d v="2015-02-18T01:11:06"/>
    <x v="4084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48.780487804878049"/>
    <n v="10.25"/>
    <x v="1"/>
    <s v="plays"/>
    <x v="4107"/>
    <d v="2014-09-01T22:00:01"/>
    <x v="4085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50.847457627118644"/>
    <n v="59"/>
    <x v="1"/>
    <s v="plays"/>
    <x v="4108"/>
    <d v="2017-02-01T00:45:37"/>
    <x v="4086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e v="#DIV/0!"/>
    <e v="#DIV/0!"/>
    <x v="1"/>
    <s v="plays"/>
    <x v="4109"/>
    <d v="2015-10-30T12:56:44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3.4883720930232558"/>
    <n v="14.333333333333334"/>
    <x v="1"/>
    <s v="plays"/>
    <x v="4110"/>
    <d v="2016-05-22T15:02:31"/>
    <x v="4088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1.914893617021278"/>
    <n v="15.666666666666666"/>
    <x v="1"/>
    <s v="plays"/>
    <x v="4111"/>
    <d v="2015-01-25T03:15:40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2500"/>
    <n v="1"/>
    <x v="1"/>
    <s v="plays"/>
    <x v="4112"/>
    <d v="2016-01-31T22:43:06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500"/>
    <n v="1"/>
    <x v="1"/>
    <s v="plays"/>
    <x v="4113"/>
    <d v="2015-12-20T13:45:23"/>
    <x v="4091"/>
  </r>
  <r>
    <m/>
    <m/>
    <m/>
    <x v="445"/>
    <m/>
    <x v="4"/>
    <m/>
    <m/>
    <m/>
    <m/>
    <m/>
    <m/>
    <m/>
    <m/>
    <m/>
    <m/>
    <x v="9"/>
    <m/>
    <x v="4114"/>
    <m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4786D5-1A98-457E-956F-5012BCE7EE62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60889F-E42B-4005-9546-47C0DD484E24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D0EB1F-DB94-487F-9129-D6552128FA30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19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5"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6"/>
  <sheetViews>
    <sheetView tabSelected="1" topLeftCell="D1" zoomScale="70" zoomScaleNormal="70" workbookViewId="0">
      <selection activeCell="O1" sqref="O1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" style="7" customWidth="1"/>
    <col min="16" max="16" width="22" style="6" bestFit="1" customWidth="1"/>
    <col min="17" max="17" width="17.83203125" customWidth="1"/>
    <col min="18" max="18" width="24.5" customWidth="1"/>
    <col min="19" max="19" width="28.6640625" style="13" customWidth="1"/>
    <col min="20" max="20" width="28.5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5" t="s">
        <v>8307</v>
      </c>
      <c r="Q1" s="1" t="s">
        <v>8364</v>
      </c>
      <c r="R1" s="1" t="s">
        <v>8365</v>
      </c>
      <c r="S1" s="12" t="s">
        <v>8366</v>
      </c>
      <c r="T1" s="1" t="s">
        <v>8367</v>
      </c>
    </row>
    <row r="2" spans="1:20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6">
        <f>E2/L2</f>
        <v>63.917582417582416</v>
      </c>
      <c r="Q2" t="s">
        <v>8327</v>
      </c>
      <c r="R2" t="s">
        <v>8328</v>
      </c>
      <c r="S2" s="13">
        <f>(((J2/60)/60)/24)+DATE(1970,1,1)</f>
        <v>42177.007071759261</v>
      </c>
      <c r="T2" s="13">
        <f>(((I2/60)/60)/24)+DATE(1970,1,1)+(-5/24)</f>
        <v>42207.916666666664</v>
      </c>
    </row>
    <row r="3" spans="1:20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>E3/D3</f>
        <v>1.4260827250608272</v>
      </c>
      <c r="P3" s="6">
        <f t="shared" ref="P3:P66" si="0">E3/L3</f>
        <v>185.48101265822785</v>
      </c>
      <c r="Q3" t="s">
        <v>8327</v>
      </c>
      <c r="R3" t="s">
        <v>8328</v>
      </c>
      <c r="S3" s="13">
        <f t="shared" ref="S3:S66" si="1">(((J3/60)/60)/24)+DATE(1970,1,1)</f>
        <v>42766.600497685184</v>
      </c>
      <c r="T3" s="13">
        <f t="shared" ref="T3:T66" si="2">(((I3/60)/60)/24)+DATE(1970,1,1)+(-5/24)</f>
        <v>42796.392164351848</v>
      </c>
    </row>
    <row r="4" spans="1:20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ref="O4:O67" si="3">E4/D4</f>
        <v>1.05</v>
      </c>
      <c r="P4" s="6">
        <f t="shared" si="0"/>
        <v>15</v>
      </c>
      <c r="Q4" t="s">
        <v>8327</v>
      </c>
      <c r="R4" t="s">
        <v>8328</v>
      </c>
      <c r="S4" s="13">
        <f t="shared" si="1"/>
        <v>42405.702349537038</v>
      </c>
      <c r="T4" s="13">
        <f t="shared" si="2"/>
        <v>42415.494016203702</v>
      </c>
    </row>
    <row r="5" spans="1:20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3"/>
        <v>1.0389999999999999</v>
      </c>
      <c r="P5" s="6">
        <f t="shared" si="0"/>
        <v>69.266666666666666</v>
      </c>
      <c r="Q5" t="s">
        <v>8327</v>
      </c>
      <c r="R5" t="s">
        <v>8328</v>
      </c>
      <c r="S5" s="13">
        <f t="shared" si="1"/>
        <v>41828.515127314815</v>
      </c>
      <c r="T5" s="13">
        <f t="shared" si="2"/>
        <v>41858.306793981479</v>
      </c>
    </row>
    <row r="6" spans="1:20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3"/>
        <v>1.2299154545454545</v>
      </c>
      <c r="P6" s="6">
        <f t="shared" si="0"/>
        <v>190.55028169014085</v>
      </c>
      <c r="Q6" t="s">
        <v>8327</v>
      </c>
      <c r="R6" t="s">
        <v>8328</v>
      </c>
      <c r="S6" s="13">
        <f t="shared" si="1"/>
        <v>42327.834247685183</v>
      </c>
      <c r="T6" s="13">
        <f t="shared" si="2"/>
        <v>42357.625914351847</v>
      </c>
    </row>
    <row r="7" spans="1:20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3"/>
        <v>1.0977744436109027</v>
      </c>
      <c r="P7" s="6">
        <f t="shared" si="0"/>
        <v>93.40425531914893</v>
      </c>
      <c r="Q7" t="s">
        <v>8327</v>
      </c>
      <c r="R7" t="s">
        <v>8328</v>
      </c>
      <c r="S7" s="13">
        <f t="shared" si="1"/>
        <v>42563.932951388888</v>
      </c>
      <c r="T7" s="13">
        <f t="shared" si="2"/>
        <v>42580.024305555555</v>
      </c>
    </row>
    <row r="8" spans="1:20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3"/>
        <v>1.064875</v>
      </c>
      <c r="P8" s="6">
        <f t="shared" si="0"/>
        <v>146.87931034482759</v>
      </c>
      <c r="Q8" t="s">
        <v>8327</v>
      </c>
      <c r="R8" t="s">
        <v>8328</v>
      </c>
      <c r="S8" s="13">
        <f t="shared" si="1"/>
        <v>41794.072337962964</v>
      </c>
      <c r="T8" s="13">
        <f t="shared" si="2"/>
        <v>41803.864004629628</v>
      </c>
    </row>
    <row r="9" spans="1:20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3"/>
        <v>1.0122222222222221</v>
      </c>
      <c r="P9" s="6">
        <f t="shared" si="0"/>
        <v>159.82456140350877</v>
      </c>
      <c r="Q9" t="s">
        <v>8327</v>
      </c>
      <c r="R9" t="s">
        <v>8328</v>
      </c>
      <c r="S9" s="13">
        <f t="shared" si="1"/>
        <v>42516.047071759262</v>
      </c>
      <c r="T9" s="13">
        <f t="shared" si="2"/>
        <v>42555.838738425926</v>
      </c>
    </row>
    <row r="10" spans="1:20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3"/>
        <v>1.0004342857142856</v>
      </c>
      <c r="P10" s="6">
        <f t="shared" si="0"/>
        <v>291.79333333333335</v>
      </c>
      <c r="Q10" t="s">
        <v>8327</v>
      </c>
      <c r="R10" t="s">
        <v>8328</v>
      </c>
      <c r="S10" s="13">
        <f t="shared" si="1"/>
        <v>42468.94458333333</v>
      </c>
      <c r="T10" s="13">
        <f t="shared" si="2"/>
        <v>42475.666666666664</v>
      </c>
    </row>
    <row r="11" spans="1:20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3"/>
        <v>1.2599800000000001</v>
      </c>
      <c r="P11" s="6">
        <f t="shared" si="0"/>
        <v>31.499500000000001</v>
      </c>
      <c r="Q11" t="s">
        <v>8327</v>
      </c>
      <c r="R11" t="s">
        <v>8328</v>
      </c>
      <c r="S11" s="13">
        <f t="shared" si="1"/>
        <v>42447.103518518517</v>
      </c>
      <c r="T11" s="13">
        <f t="shared" si="2"/>
        <v>42476.895185185182</v>
      </c>
    </row>
    <row r="12" spans="1:20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3"/>
        <v>1.0049999999999999</v>
      </c>
      <c r="P12" s="6">
        <f t="shared" si="0"/>
        <v>158.68421052631578</v>
      </c>
      <c r="Q12" t="s">
        <v>8327</v>
      </c>
      <c r="R12" t="s">
        <v>8328</v>
      </c>
      <c r="S12" s="13">
        <f t="shared" si="1"/>
        <v>41780.068043981482</v>
      </c>
      <c r="T12" s="13">
        <f t="shared" si="2"/>
        <v>41814.859710648147</v>
      </c>
    </row>
    <row r="13" spans="1:20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3"/>
        <v>1.2050000000000001</v>
      </c>
      <c r="P13" s="6">
        <f t="shared" si="0"/>
        <v>80.333333333333329</v>
      </c>
      <c r="Q13" t="s">
        <v>8327</v>
      </c>
      <c r="R13" t="s">
        <v>8328</v>
      </c>
      <c r="S13" s="13">
        <f t="shared" si="1"/>
        <v>42572.778495370367</v>
      </c>
      <c r="T13" s="13">
        <f t="shared" si="2"/>
        <v>42603.916666666664</v>
      </c>
    </row>
    <row r="14" spans="1:20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3"/>
        <v>1.6529333333333334</v>
      </c>
      <c r="P14" s="6">
        <f t="shared" si="0"/>
        <v>59.961305925030231</v>
      </c>
      <c r="Q14" t="s">
        <v>8327</v>
      </c>
      <c r="R14" t="s">
        <v>8328</v>
      </c>
      <c r="S14" s="13">
        <f t="shared" si="1"/>
        <v>41791.713252314818</v>
      </c>
      <c r="T14" s="13">
        <f t="shared" si="2"/>
        <v>41835.916666666664</v>
      </c>
    </row>
    <row r="15" spans="1:20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3"/>
        <v>1.5997142857142856</v>
      </c>
      <c r="P15" s="6">
        <f t="shared" si="0"/>
        <v>109.78431372549019</v>
      </c>
      <c r="Q15" t="s">
        <v>8327</v>
      </c>
      <c r="R15" t="s">
        <v>8328</v>
      </c>
      <c r="S15" s="13">
        <f t="shared" si="1"/>
        <v>42508.677187499998</v>
      </c>
      <c r="T15" s="13">
        <f t="shared" si="2"/>
        <v>42544.643749999996</v>
      </c>
    </row>
    <row r="16" spans="1:20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3"/>
        <v>1.0093333333333334</v>
      </c>
      <c r="P16" s="6">
        <f t="shared" si="0"/>
        <v>147.70731707317074</v>
      </c>
      <c r="Q16" t="s">
        <v>8327</v>
      </c>
      <c r="R16" t="s">
        <v>8328</v>
      </c>
      <c r="S16" s="13">
        <f t="shared" si="1"/>
        <v>41808.02648148148</v>
      </c>
      <c r="T16" s="13">
        <f t="shared" si="2"/>
        <v>41833.374305555553</v>
      </c>
    </row>
    <row r="17" spans="1:20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3"/>
        <v>1.0660000000000001</v>
      </c>
      <c r="P17" s="6">
        <f t="shared" si="0"/>
        <v>21.755102040816325</v>
      </c>
      <c r="Q17" t="s">
        <v>8327</v>
      </c>
      <c r="R17" t="s">
        <v>8328</v>
      </c>
      <c r="S17" s="13">
        <f t="shared" si="1"/>
        <v>42256.391875000001</v>
      </c>
      <c r="T17" s="13">
        <f t="shared" si="2"/>
        <v>42274.634722222218</v>
      </c>
    </row>
    <row r="18" spans="1:20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3"/>
        <v>1.0024166666666667</v>
      </c>
      <c r="P18" s="6">
        <f t="shared" si="0"/>
        <v>171.84285714285716</v>
      </c>
      <c r="Q18" t="s">
        <v>8327</v>
      </c>
      <c r="R18" t="s">
        <v>8328</v>
      </c>
      <c r="S18" s="13">
        <f t="shared" si="1"/>
        <v>41760.796423611115</v>
      </c>
      <c r="T18" s="13">
        <f t="shared" si="2"/>
        <v>41806.020833333328</v>
      </c>
    </row>
    <row r="19" spans="1:20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3"/>
        <v>1.0066666666666666</v>
      </c>
      <c r="P19" s="6">
        <f t="shared" si="0"/>
        <v>41.944444444444443</v>
      </c>
      <c r="Q19" t="s">
        <v>8327</v>
      </c>
      <c r="R19" t="s">
        <v>8328</v>
      </c>
      <c r="S19" s="13">
        <f t="shared" si="1"/>
        <v>41917.731736111113</v>
      </c>
      <c r="T19" s="13">
        <f t="shared" si="2"/>
        <v>41947.565069444441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3"/>
        <v>1.0632110000000001</v>
      </c>
      <c r="P20" s="6">
        <f t="shared" si="0"/>
        <v>93.264122807017543</v>
      </c>
      <c r="Q20" t="s">
        <v>8327</v>
      </c>
      <c r="R20" t="s">
        <v>8328</v>
      </c>
      <c r="S20" s="13">
        <f t="shared" si="1"/>
        <v>41869.542314814818</v>
      </c>
      <c r="T20" s="13">
        <f t="shared" si="2"/>
        <v>41899.333981481483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3"/>
        <v>1.4529411764705882</v>
      </c>
      <c r="P21" s="6">
        <f t="shared" si="0"/>
        <v>56.136363636363633</v>
      </c>
      <c r="Q21" t="s">
        <v>8327</v>
      </c>
      <c r="R21" t="s">
        <v>8328</v>
      </c>
      <c r="S21" s="13">
        <f t="shared" si="1"/>
        <v>42175.816365740742</v>
      </c>
      <c r="T21" s="13">
        <f t="shared" si="2"/>
        <v>42205.608032407406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3"/>
        <v>1.002</v>
      </c>
      <c r="P22" s="6">
        <f t="shared" si="0"/>
        <v>80.16</v>
      </c>
      <c r="Q22" t="s">
        <v>8327</v>
      </c>
      <c r="R22" t="s">
        <v>8328</v>
      </c>
      <c r="S22" s="13">
        <f t="shared" si="1"/>
        <v>42200.758240740746</v>
      </c>
      <c r="T22" s="13">
        <f t="shared" si="2"/>
        <v>42260.549907407411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3"/>
        <v>1.0913513513513513</v>
      </c>
      <c r="P23" s="6">
        <f t="shared" si="0"/>
        <v>199.9009900990099</v>
      </c>
      <c r="Q23" t="s">
        <v>8327</v>
      </c>
      <c r="R23" t="s">
        <v>8328</v>
      </c>
      <c r="S23" s="13">
        <f t="shared" si="1"/>
        <v>41878.627187500002</v>
      </c>
      <c r="T23" s="13">
        <f t="shared" si="2"/>
        <v>41908.418854166666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3"/>
        <v>1.1714285714285715</v>
      </c>
      <c r="P24" s="6">
        <f t="shared" si="0"/>
        <v>51.25</v>
      </c>
      <c r="Q24" t="s">
        <v>8327</v>
      </c>
      <c r="R24" t="s">
        <v>8328</v>
      </c>
      <c r="S24" s="13">
        <f t="shared" si="1"/>
        <v>41989.91134259259</v>
      </c>
      <c r="T24" s="13">
        <f t="shared" si="2"/>
        <v>42005.124305555553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3"/>
        <v>1.1850000000000001</v>
      </c>
      <c r="P25" s="6">
        <f t="shared" si="0"/>
        <v>103.04347826086956</v>
      </c>
      <c r="Q25" t="s">
        <v>8327</v>
      </c>
      <c r="R25" t="s">
        <v>8328</v>
      </c>
      <c r="S25" s="13">
        <f t="shared" si="1"/>
        <v>42097.778946759259</v>
      </c>
      <c r="T25" s="13">
        <f t="shared" si="2"/>
        <v>42124.430555555555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3"/>
        <v>1.0880768571428572</v>
      </c>
      <c r="P26" s="6">
        <f t="shared" si="0"/>
        <v>66.346149825783982</v>
      </c>
      <c r="Q26" t="s">
        <v>8327</v>
      </c>
      <c r="R26" t="s">
        <v>8328</v>
      </c>
      <c r="S26" s="13">
        <f t="shared" si="1"/>
        <v>42229.820173611108</v>
      </c>
      <c r="T26" s="13">
        <f t="shared" si="2"/>
        <v>42262.61041666667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3"/>
        <v>1.3333333333333333</v>
      </c>
      <c r="P27" s="6">
        <f t="shared" si="0"/>
        <v>57.142857142857146</v>
      </c>
      <c r="Q27" t="s">
        <v>8327</v>
      </c>
      <c r="R27" t="s">
        <v>8328</v>
      </c>
      <c r="S27" s="13">
        <f t="shared" si="1"/>
        <v>42318.025011574078</v>
      </c>
      <c r="T27" s="13">
        <f t="shared" si="2"/>
        <v>42377.816678240742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3"/>
        <v>1.552</v>
      </c>
      <c r="P28" s="6">
        <f t="shared" si="0"/>
        <v>102.10526315789474</v>
      </c>
      <c r="Q28" t="s">
        <v>8327</v>
      </c>
      <c r="R28" t="s">
        <v>8328</v>
      </c>
      <c r="S28" s="13">
        <f t="shared" si="1"/>
        <v>41828.515555555554</v>
      </c>
      <c r="T28" s="13">
        <f t="shared" si="2"/>
        <v>41868.307222222218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3"/>
        <v>1.1172500000000001</v>
      </c>
      <c r="P29" s="6">
        <f t="shared" si="0"/>
        <v>148.96666666666667</v>
      </c>
      <c r="Q29" t="s">
        <v>8327</v>
      </c>
      <c r="R29" t="s">
        <v>8328</v>
      </c>
      <c r="S29" s="13">
        <f t="shared" si="1"/>
        <v>41929.164733796293</v>
      </c>
      <c r="T29" s="13">
        <f t="shared" si="2"/>
        <v>41958.998067129629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3"/>
        <v>1.0035000000000001</v>
      </c>
      <c r="P30" s="6">
        <f t="shared" si="0"/>
        <v>169.6056338028169</v>
      </c>
      <c r="Q30" t="s">
        <v>8327</v>
      </c>
      <c r="R30" t="s">
        <v>8328</v>
      </c>
      <c r="S30" s="13">
        <f t="shared" si="1"/>
        <v>42324.96393518518</v>
      </c>
      <c r="T30" s="13">
        <f t="shared" si="2"/>
        <v>42354.755601851844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3"/>
        <v>1.2333333333333334</v>
      </c>
      <c r="P31" s="6">
        <f t="shared" si="0"/>
        <v>31.623931623931625</v>
      </c>
      <c r="Q31" t="s">
        <v>8327</v>
      </c>
      <c r="R31" t="s">
        <v>8328</v>
      </c>
      <c r="S31" s="13">
        <f t="shared" si="1"/>
        <v>41812.67324074074</v>
      </c>
      <c r="T31" s="13">
        <f t="shared" si="2"/>
        <v>41842.464907407404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3"/>
        <v>1.0129975</v>
      </c>
      <c r="P32" s="6">
        <f t="shared" si="0"/>
        <v>76.45264150943396</v>
      </c>
      <c r="Q32" t="s">
        <v>8327</v>
      </c>
      <c r="R32" t="s">
        <v>8328</v>
      </c>
      <c r="S32" s="13">
        <f t="shared" si="1"/>
        <v>41842.292997685188</v>
      </c>
      <c r="T32" s="13">
        <f t="shared" si="2"/>
        <v>41872.084664351853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3"/>
        <v>1</v>
      </c>
      <c r="P33" s="6">
        <f t="shared" si="0"/>
        <v>13</v>
      </c>
      <c r="Q33" t="s">
        <v>8327</v>
      </c>
      <c r="R33" t="s">
        <v>8328</v>
      </c>
      <c r="S33" s="13">
        <f t="shared" si="1"/>
        <v>42376.79206018518</v>
      </c>
      <c r="T33" s="13">
        <f t="shared" si="2"/>
        <v>42394.583726851844</v>
      </c>
    </row>
    <row r="34" spans="1:20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3"/>
        <v>1.0024604569420035</v>
      </c>
      <c r="P34" s="6">
        <f t="shared" si="0"/>
        <v>320.44943820224717</v>
      </c>
      <c r="Q34" t="s">
        <v>8327</v>
      </c>
      <c r="R34" t="s">
        <v>8328</v>
      </c>
      <c r="S34" s="13">
        <f t="shared" si="1"/>
        <v>42461.627511574072</v>
      </c>
      <c r="T34" s="13">
        <f t="shared" si="2"/>
        <v>42502.957638888889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3"/>
        <v>1.0209523809523811</v>
      </c>
      <c r="P35" s="6">
        <f t="shared" si="0"/>
        <v>83.75</v>
      </c>
      <c r="Q35" t="s">
        <v>8327</v>
      </c>
      <c r="R35" t="s">
        <v>8328</v>
      </c>
      <c r="S35" s="13">
        <f t="shared" si="1"/>
        <v>42286.660891203705</v>
      </c>
      <c r="T35" s="13">
        <f t="shared" si="2"/>
        <v>42316.49422453704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3"/>
        <v>1.3046153846153845</v>
      </c>
      <c r="P36" s="6">
        <f t="shared" si="0"/>
        <v>49.882352941176471</v>
      </c>
      <c r="Q36" t="s">
        <v>8327</v>
      </c>
      <c r="R36" t="s">
        <v>8328</v>
      </c>
      <c r="S36" s="13">
        <f t="shared" si="1"/>
        <v>41841.321770833332</v>
      </c>
      <c r="T36" s="13">
        <f t="shared" si="2"/>
        <v>41856.113437499997</v>
      </c>
    </row>
    <row r="37" spans="1:20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3"/>
        <v>1.665</v>
      </c>
      <c r="P37" s="6">
        <f t="shared" si="0"/>
        <v>59.464285714285715</v>
      </c>
      <c r="Q37" t="s">
        <v>8327</v>
      </c>
      <c r="R37" t="s">
        <v>8328</v>
      </c>
      <c r="S37" s="13">
        <f t="shared" si="1"/>
        <v>42098.291828703703</v>
      </c>
      <c r="T37" s="13">
        <f t="shared" si="2"/>
        <v>42121.791666666664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3"/>
        <v>1.4215</v>
      </c>
      <c r="P38" s="6">
        <f t="shared" si="0"/>
        <v>193.84090909090909</v>
      </c>
      <c r="Q38" t="s">
        <v>8327</v>
      </c>
      <c r="R38" t="s">
        <v>8328</v>
      </c>
      <c r="S38" s="13">
        <f t="shared" si="1"/>
        <v>42068.307002314818</v>
      </c>
      <c r="T38" s="13">
        <f t="shared" si="2"/>
        <v>42098.05700231481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3"/>
        <v>1.8344090909090909</v>
      </c>
      <c r="P39" s="6">
        <f t="shared" si="0"/>
        <v>159.51383399209487</v>
      </c>
      <c r="Q39" t="s">
        <v>8327</v>
      </c>
      <c r="R39" t="s">
        <v>8328</v>
      </c>
      <c r="S39" s="13">
        <f t="shared" si="1"/>
        <v>42032.693043981482</v>
      </c>
      <c r="T39" s="13">
        <f t="shared" si="2"/>
        <v>42062.484710648147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3"/>
        <v>1.1004</v>
      </c>
      <c r="P40" s="6">
        <f t="shared" si="0"/>
        <v>41.68181818181818</v>
      </c>
      <c r="Q40" t="s">
        <v>8327</v>
      </c>
      <c r="R40" t="s">
        <v>8328</v>
      </c>
      <c r="S40" s="13">
        <f t="shared" si="1"/>
        <v>41375.057222222218</v>
      </c>
      <c r="T40" s="13">
        <f t="shared" si="2"/>
        <v>41404.848888888882</v>
      </c>
    </row>
    <row r="41" spans="1:20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3"/>
        <v>1.3098000000000001</v>
      </c>
      <c r="P41" s="6">
        <f t="shared" si="0"/>
        <v>150.89861751152074</v>
      </c>
      <c r="Q41" t="s">
        <v>8327</v>
      </c>
      <c r="R41" t="s">
        <v>8328</v>
      </c>
      <c r="S41" s="13">
        <f t="shared" si="1"/>
        <v>41754.047083333331</v>
      </c>
      <c r="T41" s="13">
        <f t="shared" si="2"/>
        <v>41784.749305555553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3"/>
        <v>1.0135000000000001</v>
      </c>
      <c r="P42" s="6">
        <f t="shared" si="0"/>
        <v>126.6875</v>
      </c>
      <c r="Q42" t="s">
        <v>8327</v>
      </c>
      <c r="R42" t="s">
        <v>8328</v>
      </c>
      <c r="S42" s="13">
        <f t="shared" si="1"/>
        <v>41789.21398148148</v>
      </c>
      <c r="T42" s="13">
        <f t="shared" si="2"/>
        <v>41808.958333333328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3"/>
        <v>1</v>
      </c>
      <c r="P43" s="6">
        <f t="shared" si="0"/>
        <v>105.26315789473684</v>
      </c>
      <c r="Q43" t="s">
        <v>8327</v>
      </c>
      <c r="R43" t="s">
        <v>8328</v>
      </c>
      <c r="S43" s="13">
        <f t="shared" si="1"/>
        <v>41887.568912037037</v>
      </c>
      <c r="T43" s="13">
        <f t="shared" si="2"/>
        <v>41917.360578703701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3"/>
        <v>1.4185714285714286</v>
      </c>
      <c r="P44" s="6">
        <f t="shared" si="0"/>
        <v>117.51479289940828</v>
      </c>
      <c r="Q44" t="s">
        <v>8327</v>
      </c>
      <c r="R44" t="s">
        <v>8328</v>
      </c>
      <c r="S44" s="13">
        <f t="shared" si="1"/>
        <v>41971.639189814814</v>
      </c>
      <c r="T44" s="13">
        <f t="shared" si="2"/>
        <v>42001.430856481478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3"/>
        <v>3.0865999999999998</v>
      </c>
      <c r="P45" s="6">
        <f t="shared" si="0"/>
        <v>117.36121673003802</v>
      </c>
      <c r="Q45" t="s">
        <v>8327</v>
      </c>
      <c r="R45" t="s">
        <v>8328</v>
      </c>
      <c r="S45" s="13">
        <f t="shared" si="1"/>
        <v>41802.790347222224</v>
      </c>
      <c r="T45" s="13">
        <f t="shared" si="2"/>
        <v>41832.791666666664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3"/>
        <v>1</v>
      </c>
      <c r="P46" s="6">
        <f t="shared" si="0"/>
        <v>133.33333333333334</v>
      </c>
      <c r="Q46" t="s">
        <v>8327</v>
      </c>
      <c r="R46" t="s">
        <v>8328</v>
      </c>
      <c r="S46" s="13">
        <f t="shared" si="1"/>
        <v>41874.098807870374</v>
      </c>
      <c r="T46" s="13">
        <f t="shared" si="2"/>
        <v>41918.890474537038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3"/>
        <v>1.2</v>
      </c>
      <c r="P47" s="6">
        <f t="shared" si="0"/>
        <v>98.360655737704917</v>
      </c>
      <c r="Q47" t="s">
        <v>8327</v>
      </c>
      <c r="R47" t="s">
        <v>8328</v>
      </c>
      <c r="S47" s="13">
        <f t="shared" si="1"/>
        <v>42457.623923611114</v>
      </c>
      <c r="T47" s="13">
        <f t="shared" si="2"/>
        <v>42487.415590277778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3"/>
        <v>1.0416666666666667</v>
      </c>
      <c r="P48" s="6">
        <f t="shared" si="0"/>
        <v>194.44444444444446</v>
      </c>
      <c r="Q48" t="s">
        <v>8327</v>
      </c>
      <c r="R48" t="s">
        <v>8328</v>
      </c>
      <c r="S48" s="13">
        <f t="shared" si="1"/>
        <v>42323.964976851858</v>
      </c>
      <c r="T48" s="13">
        <f t="shared" si="2"/>
        <v>42353.756643518522</v>
      </c>
    </row>
    <row r="49" spans="1:20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3"/>
        <v>1.0761100000000001</v>
      </c>
      <c r="P49" s="6">
        <f t="shared" si="0"/>
        <v>76.865000000000009</v>
      </c>
      <c r="Q49" t="s">
        <v>8327</v>
      </c>
      <c r="R49" t="s">
        <v>8328</v>
      </c>
      <c r="S49" s="13">
        <f t="shared" si="1"/>
        <v>41932.819525462961</v>
      </c>
      <c r="T49" s="13">
        <f t="shared" si="2"/>
        <v>41992.652858796289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3"/>
        <v>1.0794999999999999</v>
      </c>
      <c r="P50" s="6">
        <f t="shared" si="0"/>
        <v>56.815789473684212</v>
      </c>
      <c r="Q50" t="s">
        <v>8327</v>
      </c>
      <c r="R50" t="s">
        <v>8328</v>
      </c>
      <c r="S50" s="13">
        <f t="shared" si="1"/>
        <v>42033.516898148147</v>
      </c>
      <c r="T50" s="13">
        <f t="shared" si="2"/>
        <v>42064.291666666664</v>
      </c>
    </row>
    <row r="51" spans="1:20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3"/>
        <v>1</v>
      </c>
      <c r="P51" s="6">
        <f t="shared" si="0"/>
        <v>137.93103448275863</v>
      </c>
      <c r="Q51" t="s">
        <v>8327</v>
      </c>
      <c r="R51" t="s">
        <v>8328</v>
      </c>
      <c r="S51" s="13">
        <f t="shared" si="1"/>
        <v>42271.176446759258</v>
      </c>
      <c r="T51" s="13">
        <f t="shared" si="2"/>
        <v>42300.968113425923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3"/>
        <v>1</v>
      </c>
      <c r="P52" s="6">
        <f t="shared" si="0"/>
        <v>27.272727272727273</v>
      </c>
      <c r="Q52" t="s">
        <v>8327</v>
      </c>
      <c r="R52" t="s">
        <v>8328</v>
      </c>
      <c r="S52" s="13">
        <f t="shared" si="1"/>
        <v>41995.752986111111</v>
      </c>
      <c r="T52" s="13">
        <f t="shared" si="2"/>
        <v>42034.499999999993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3"/>
        <v>1.2801818181818181</v>
      </c>
      <c r="P53" s="6">
        <f t="shared" si="0"/>
        <v>118.33613445378151</v>
      </c>
      <c r="Q53" t="s">
        <v>8327</v>
      </c>
      <c r="R53" t="s">
        <v>8328</v>
      </c>
      <c r="S53" s="13">
        <f t="shared" si="1"/>
        <v>42196.928668981483</v>
      </c>
      <c r="T53" s="13">
        <f t="shared" si="2"/>
        <v>42226.720335648148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3"/>
        <v>1.1620999999999999</v>
      </c>
      <c r="P54" s="6">
        <f t="shared" si="0"/>
        <v>223.48076923076923</v>
      </c>
      <c r="Q54" t="s">
        <v>8327</v>
      </c>
      <c r="R54" t="s">
        <v>8328</v>
      </c>
      <c r="S54" s="13">
        <f t="shared" si="1"/>
        <v>41807.701921296299</v>
      </c>
      <c r="T54" s="13">
        <f t="shared" si="2"/>
        <v>41837.493587962963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3"/>
        <v>1.0963333333333334</v>
      </c>
      <c r="P55" s="6">
        <f t="shared" si="0"/>
        <v>28.111111111111111</v>
      </c>
      <c r="Q55" t="s">
        <v>8327</v>
      </c>
      <c r="R55" t="s">
        <v>8328</v>
      </c>
      <c r="S55" s="13">
        <f t="shared" si="1"/>
        <v>41719.549131944441</v>
      </c>
      <c r="T55" s="13">
        <f t="shared" si="2"/>
        <v>41733.708333333328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3"/>
        <v>1.01</v>
      </c>
      <c r="P56" s="6">
        <f t="shared" si="0"/>
        <v>194.23076923076923</v>
      </c>
      <c r="Q56" t="s">
        <v>8327</v>
      </c>
      <c r="R56" t="s">
        <v>8328</v>
      </c>
      <c r="S56" s="13">
        <f t="shared" si="1"/>
        <v>42333.713206018518</v>
      </c>
      <c r="T56" s="13">
        <f t="shared" si="2"/>
        <v>42363.504872685182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3"/>
        <v>1.2895348837209302</v>
      </c>
      <c r="P57" s="6">
        <f t="shared" si="0"/>
        <v>128.95348837209303</v>
      </c>
      <c r="Q57" t="s">
        <v>8327</v>
      </c>
      <c r="R57" t="s">
        <v>8328</v>
      </c>
      <c r="S57" s="13">
        <f t="shared" si="1"/>
        <v>42496.968935185185</v>
      </c>
      <c r="T57" s="13">
        <f t="shared" si="2"/>
        <v>42517.760601851849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3"/>
        <v>1.0726249999999999</v>
      </c>
      <c r="P58" s="6">
        <f t="shared" si="0"/>
        <v>49.316091954022987</v>
      </c>
      <c r="Q58" t="s">
        <v>8327</v>
      </c>
      <c r="R58" t="s">
        <v>8328</v>
      </c>
      <c r="S58" s="13">
        <f t="shared" si="1"/>
        <v>42149.548888888887</v>
      </c>
      <c r="T58" s="13">
        <f t="shared" si="2"/>
        <v>42163.458333333336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3"/>
        <v>1.0189999999999999</v>
      </c>
      <c r="P59" s="6">
        <f t="shared" si="0"/>
        <v>221.52173913043478</v>
      </c>
      <c r="Q59" t="s">
        <v>8327</v>
      </c>
      <c r="R59" t="s">
        <v>8328</v>
      </c>
      <c r="S59" s="13">
        <f t="shared" si="1"/>
        <v>42089.83289351852</v>
      </c>
      <c r="T59" s="13">
        <f t="shared" si="2"/>
        <v>42119.624560185184</v>
      </c>
    </row>
    <row r="60" spans="1:20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3"/>
        <v>1.0290999999999999</v>
      </c>
      <c r="P60" s="6">
        <f t="shared" si="0"/>
        <v>137.21333333333334</v>
      </c>
      <c r="Q60" t="s">
        <v>8327</v>
      </c>
      <c r="R60" t="s">
        <v>8328</v>
      </c>
      <c r="S60" s="13">
        <f t="shared" si="1"/>
        <v>41932.745046296295</v>
      </c>
      <c r="T60" s="13">
        <f t="shared" si="2"/>
        <v>41962.578379629624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3"/>
        <v>1.0012570000000001</v>
      </c>
      <c r="P61" s="6">
        <f t="shared" si="0"/>
        <v>606.82242424242418</v>
      </c>
      <c r="Q61" t="s">
        <v>8327</v>
      </c>
      <c r="R61" t="s">
        <v>8328</v>
      </c>
      <c r="S61" s="13">
        <f t="shared" si="1"/>
        <v>42230.23583333334</v>
      </c>
      <c r="T61" s="13">
        <f t="shared" si="2"/>
        <v>42261.666666666664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3"/>
        <v>1.0329622222222221</v>
      </c>
      <c r="P62" s="6">
        <f t="shared" si="0"/>
        <v>43.040092592592593</v>
      </c>
      <c r="Q62" t="s">
        <v>8327</v>
      </c>
      <c r="R62" t="s">
        <v>8329</v>
      </c>
      <c r="S62" s="13">
        <f t="shared" si="1"/>
        <v>41701.901817129627</v>
      </c>
      <c r="T62" s="13">
        <f t="shared" si="2"/>
        <v>41720.791666666664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3"/>
        <v>1.4830000000000001</v>
      </c>
      <c r="P63" s="6">
        <f t="shared" si="0"/>
        <v>322.39130434782606</v>
      </c>
      <c r="Q63" t="s">
        <v>8327</v>
      </c>
      <c r="R63" t="s">
        <v>8329</v>
      </c>
      <c r="S63" s="13">
        <f t="shared" si="1"/>
        <v>41409.814317129632</v>
      </c>
      <c r="T63" s="13">
        <f t="shared" si="2"/>
        <v>41431.605983796297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3"/>
        <v>1.5473333333333332</v>
      </c>
      <c r="P64" s="6">
        <f t="shared" si="0"/>
        <v>96.708333333333329</v>
      </c>
      <c r="Q64" t="s">
        <v>8327</v>
      </c>
      <c r="R64" t="s">
        <v>8329</v>
      </c>
      <c r="S64" s="13">
        <f t="shared" si="1"/>
        <v>41311.799513888887</v>
      </c>
      <c r="T64" s="13">
        <f t="shared" si="2"/>
        <v>41336.591180555552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3"/>
        <v>1.1351849999999999</v>
      </c>
      <c r="P65" s="6">
        <f t="shared" si="0"/>
        <v>35.474531249999998</v>
      </c>
      <c r="Q65" t="s">
        <v>8327</v>
      </c>
      <c r="R65" t="s">
        <v>8329</v>
      </c>
      <c r="S65" s="13">
        <f t="shared" si="1"/>
        <v>41612.912187499998</v>
      </c>
      <c r="T65" s="13">
        <f t="shared" si="2"/>
        <v>41635.999305555553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3"/>
        <v>1.7333333333333334</v>
      </c>
      <c r="P66" s="6">
        <f t="shared" si="0"/>
        <v>86.666666666666671</v>
      </c>
      <c r="Q66" t="s">
        <v>8327</v>
      </c>
      <c r="R66" t="s">
        <v>8329</v>
      </c>
      <c r="S66" s="13">
        <f t="shared" si="1"/>
        <v>41433.01829861111</v>
      </c>
      <c r="T66" s="13">
        <f t="shared" si="2"/>
        <v>41462.809965277775</v>
      </c>
    </row>
    <row r="67" spans="1:20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3"/>
        <v>1.0752857142857142</v>
      </c>
      <c r="P67" s="6">
        <f t="shared" ref="P67:P130" si="4">E67/L67</f>
        <v>132.05263157894737</v>
      </c>
      <c r="Q67" t="s">
        <v>8327</v>
      </c>
      <c r="R67" t="s">
        <v>8329</v>
      </c>
      <c r="S67" s="13">
        <f t="shared" ref="S67:S130" si="5">(((J67/60)/60)/24)+DATE(1970,1,1)</f>
        <v>41835.821226851855</v>
      </c>
      <c r="T67" s="13">
        <f t="shared" ref="T67:T130" si="6">(((I67/60)/60)/24)+DATE(1970,1,1)+(-5/24)</f>
        <v>41862.040972222218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ref="O68:O131" si="7">E68/D68</f>
        <v>1.1859999999999999</v>
      </c>
      <c r="P68" s="6">
        <f t="shared" si="4"/>
        <v>91.230769230769226</v>
      </c>
      <c r="Q68" t="s">
        <v>8327</v>
      </c>
      <c r="R68" t="s">
        <v>8329</v>
      </c>
      <c r="S68" s="13">
        <f t="shared" si="5"/>
        <v>42539.849768518514</v>
      </c>
      <c r="T68" s="13">
        <f t="shared" si="6"/>
        <v>42569.641435185178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7"/>
        <v>1.1625000000000001</v>
      </c>
      <c r="P69" s="6">
        <f t="shared" si="4"/>
        <v>116.25</v>
      </c>
      <c r="Q69" t="s">
        <v>8327</v>
      </c>
      <c r="R69" t="s">
        <v>8329</v>
      </c>
      <c r="S69" s="13">
        <f t="shared" si="5"/>
        <v>41075.583379629628</v>
      </c>
      <c r="T69" s="13">
        <f t="shared" si="6"/>
        <v>41105.375046296293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7"/>
        <v>1.2716666666666667</v>
      </c>
      <c r="P70" s="6">
        <f t="shared" si="4"/>
        <v>21.194444444444443</v>
      </c>
      <c r="Q70" t="s">
        <v>8327</v>
      </c>
      <c r="R70" t="s">
        <v>8329</v>
      </c>
      <c r="S70" s="13">
        <f t="shared" si="5"/>
        <v>41663.569340277776</v>
      </c>
      <c r="T70" s="13">
        <f t="shared" si="6"/>
        <v>41693.36100694444</v>
      </c>
    </row>
    <row r="71" spans="1:20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7"/>
        <v>1.109423</v>
      </c>
      <c r="P71" s="6">
        <f t="shared" si="4"/>
        <v>62.327134831460668</v>
      </c>
      <c r="Q71" t="s">
        <v>8327</v>
      </c>
      <c r="R71" t="s">
        <v>8329</v>
      </c>
      <c r="S71" s="13">
        <f t="shared" si="5"/>
        <v>40786.187789351854</v>
      </c>
      <c r="T71" s="13">
        <f t="shared" si="6"/>
        <v>40818.082638888889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7"/>
        <v>1.272</v>
      </c>
      <c r="P72" s="6">
        <f t="shared" si="4"/>
        <v>37.411764705882355</v>
      </c>
      <c r="Q72" t="s">
        <v>8327</v>
      </c>
      <c r="R72" t="s">
        <v>8329</v>
      </c>
      <c r="S72" s="13">
        <f t="shared" si="5"/>
        <v>40730.896354166667</v>
      </c>
      <c r="T72" s="13">
        <f t="shared" si="6"/>
        <v>40790.688020833331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7"/>
        <v>1.2394444444444443</v>
      </c>
      <c r="P73" s="6">
        <f t="shared" si="4"/>
        <v>69.71875</v>
      </c>
      <c r="Q73" t="s">
        <v>8327</v>
      </c>
      <c r="R73" t="s">
        <v>8329</v>
      </c>
      <c r="S73" s="13">
        <f t="shared" si="5"/>
        <v>40997.271493055552</v>
      </c>
      <c r="T73" s="13">
        <f t="shared" si="6"/>
        <v>41057.063159722216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7"/>
        <v>1.084090909090909</v>
      </c>
      <c r="P74" s="6">
        <f t="shared" si="4"/>
        <v>58.170731707317074</v>
      </c>
      <c r="Q74" t="s">
        <v>8327</v>
      </c>
      <c r="R74" t="s">
        <v>8329</v>
      </c>
      <c r="S74" s="13">
        <f t="shared" si="5"/>
        <v>41208.010196759256</v>
      </c>
      <c r="T74" s="13">
        <f t="shared" si="6"/>
        <v>41227.791666666664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7"/>
        <v>1</v>
      </c>
      <c r="P75" s="6">
        <f t="shared" si="4"/>
        <v>50</v>
      </c>
      <c r="Q75" t="s">
        <v>8327</v>
      </c>
      <c r="R75" t="s">
        <v>8329</v>
      </c>
      <c r="S75" s="13">
        <f t="shared" si="5"/>
        <v>40587.75675925926</v>
      </c>
      <c r="T75" s="13">
        <f t="shared" si="6"/>
        <v>40665.957638888889</v>
      </c>
    </row>
    <row r="76" spans="1:20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7"/>
        <v>1.1293199999999999</v>
      </c>
      <c r="P76" s="6">
        <f t="shared" si="4"/>
        <v>19.471034482758618</v>
      </c>
      <c r="Q76" t="s">
        <v>8327</v>
      </c>
      <c r="R76" t="s">
        <v>8329</v>
      </c>
      <c r="S76" s="13">
        <f t="shared" si="5"/>
        <v>42360.487210648149</v>
      </c>
      <c r="T76" s="13">
        <f t="shared" si="6"/>
        <v>42390.278877314813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7"/>
        <v>1.1542857142857144</v>
      </c>
      <c r="P77" s="6">
        <f t="shared" si="4"/>
        <v>85.957446808510639</v>
      </c>
      <c r="Q77" t="s">
        <v>8327</v>
      </c>
      <c r="R77" t="s">
        <v>8329</v>
      </c>
      <c r="S77" s="13">
        <f t="shared" si="5"/>
        <v>41357.209166666667</v>
      </c>
      <c r="T77" s="13">
        <f t="shared" si="6"/>
        <v>41387.000833333332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7"/>
        <v>1.5333333333333334</v>
      </c>
      <c r="P78" s="6">
        <f t="shared" si="4"/>
        <v>30.666666666666668</v>
      </c>
      <c r="Q78" t="s">
        <v>8327</v>
      </c>
      <c r="R78" t="s">
        <v>8329</v>
      </c>
      <c r="S78" s="13">
        <f t="shared" si="5"/>
        <v>40844.691643518519</v>
      </c>
      <c r="T78" s="13">
        <f t="shared" si="6"/>
        <v>40904.524976851848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7"/>
        <v>3.9249999999999998</v>
      </c>
      <c r="P79" s="6">
        <f t="shared" si="4"/>
        <v>60.384615384615387</v>
      </c>
      <c r="Q79" t="s">
        <v>8327</v>
      </c>
      <c r="R79" t="s">
        <v>8329</v>
      </c>
      <c r="S79" s="13">
        <f t="shared" si="5"/>
        <v>40997.144872685189</v>
      </c>
      <c r="T79" s="13">
        <f t="shared" si="6"/>
        <v>41049.915972222218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7"/>
        <v>27.02</v>
      </c>
      <c r="P80" s="6">
        <f t="shared" si="4"/>
        <v>38.6</v>
      </c>
      <c r="Q80" t="s">
        <v>8327</v>
      </c>
      <c r="R80" t="s">
        <v>8329</v>
      </c>
      <c r="S80" s="13">
        <f t="shared" si="5"/>
        <v>42604.730567129634</v>
      </c>
      <c r="T80" s="13">
        <f t="shared" si="6"/>
        <v>42614.522233796299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7"/>
        <v>1.27</v>
      </c>
      <c r="P81" s="6">
        <f t="shared" si="4"/>
        <v>40.268292682926827</v>
      </c>
      <c r="Q81" t="s">
        <v>8327</v>
      </c>
      <c r="R81" t="s">
        <v>8329</v>
      </c>
      <c r="S81" s="13">
        <f t="shared" si="5"/>
        <v>41724.776539351849</v>
      </c>
      <c r="T81" s="13">
        <f t="shared" si="6"/>
        <v>41754.568206018514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7"/>
        <v>1.0725</v>
      </c>
      <c r="P82" s="6">
        <f t="shared" si="4"/>
        <v>273.82978723404256</v>
      </c>
      <c r="Q82" t="s">
        <v>8327</v>
      </c>
      <c r="R82" t="s">
        <v>8329</v>
      </c>
      <c r="S82" s="13">
        <f t="shared" si="5"/>
        <v>41583.083981481483</v>
      </c>
      <c r="T82" s="13">
        <f t="shared" si="6"/>
        <v>41617.875648148147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7"/>
        <v>1.98</v>
      </c>
      <c r="P83" s="6">
        <f t="shared" si="4"/>
        <v>53.035714285714285</v>
      </c>
      <c r="Q83" t="s">
        <v>8327</v>
      </c>
      <c r="R83" t="s">
        <v>8329</v>
      </c>
      <c r="S83" s="13">
        <f t="shared" si="5"/>
        <v>41100.158877314818</v>
      </c>
      <c r="T83" s="13">
        <f t="shared" si="6"/>
        <v>41103.91805555555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7"/>
        <v>1.0001249999999999</v>
      </c>
      <c r="P84" s="6">
        <f t="shared" si="4"/>
        <v>40.005000000000003</v>
      </c>
      <c r="Q84" t="s">
        <v>8327</v>
      </c>
      <c r="R84" t="s">
        <v>8329</v>
      </c>
      <c r="S84" s="13">
        <f t="shared" si="5"/>
        <v>40795.820150462961</v>
      </c>
      <c r="T84" s="13">
        <f t="shared" si="6"/>
        <v>40825.611817129626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7"/>
        <v>1.0249999999999999</v>
      </c>
      <c r="P85" s="6">
        <f t="shared" si="4"/>
        <v>15.76923076923077</v>
      </c>
      <c r="Q85" t="s">
        <v>8327</v>
      </c>
      <c r="R85" t="s">
        <v>8329</v>
      </c>
      <c r="S85" s="13">
        <f t="shared" si="5"/>
        <v>42042.615613425922</v>
      </c>
      <c r="T85" s="13">
        <f t="shared" si="6"/>
        <v>42057.270833333336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7"/>
        <v>1</v>
      </c>
      <c r="P86" s="6">
        <f t="shared" si="4"/>
        <v>71.428571428571431</v>
      </c>
      <c r="Q86" t="s">
        <v>8327</v>
      </c>
      <c r="R86" t="s">
        <v>8329</v>
      </c>
      <c r="S86" s="13">
        <f t="shared" si="5"/>
        <v>40648.757939814815</v>
      </c>
      <c r="T86" s="13">
        <f t="shared" si="6"/>
        <v>40678.54960648148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7"/>
        <v>1.2549999999999999</v>
      </c>
      <c r="P87" s="6">
        <f t="shared" si="4"/>
        <v>71.714285714285708</v>
      </c>
      <c r="Q87" t="s">
        <v>8327</v>
      </c>
      <c r="R87" t="s">
        <v>8329</v>
      </c>
      <c r="S87" s="13">
        <f t="shared" si="5"/>
        <v>40779.125428240739</v>
      </c>
      <c r="T87" s="13">
        <f t="shared" si="6"/>
        <v>40808.917094907403</v>
      </c>
    </row>
    <row r="88" spans="1:20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7"/>
        <v>1.0646666666666667</v>
      </c>
      <c r="P88" s="6">
        <f t="shared" si="4"/>
        <v>375.76470588235293</v>
      </c>
      <c r="Q88" t="s">
        <v>8327</v>
      </c>
      <c r="R88" t="s">
        <v>8329</v>
      </c>
      <c r="S88" s="13">
        <f t="shared" si="5"/>
        <v>42291.556076388893</v>
      </c>
      <c r="T88" s="13">
        <f t="shared" si="6"/>
        <v>42365.389409722215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7"/>
        <v>1.046</v>
      </c>
      <c r="P89" s="6">
        <f t="shared" si="4"/>
        <v>104.6</v>
      </c>
      <c r="Q89" t="s">
        <v>8327</v>
      </c>
      <c r="R89" t="s">
        <v>8329</v>
      </c>
      <c r="S89" s="13">
        <f t="shared" si="5"/>
        <v>40322.53938657407</v>
      </c>
      <c r="T89" s="13">
        <f t="shared" si="6"/>
        <v>40331.861805555556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7"/>
        <v>1.0285714285714285</v>
      </c>
      <c r="P90" s="6">
        <f t="shared" si="4"/>
        <v>60</v>
      </c>
      <c r="Q90" t="s">
        <v>8327</v>
      </c>
      <c r="R90" t="s">
        <v>8329</v>
      </c>
      <c r="S90" s="13">
        <f t="shared" si="5"/>
        <v>41786.65892361111</v>
      </c>
      <c r="T90" s="13">
        <f t="shared" si="6"/>
        <v>41812.450590277775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7"/>
        <v>1.1506666666666667</v>
      </c>
      <c r="P91" s="6">
        <f t="shared" si="4"/>
        <v>123.28571428571429</v>
      </c>
      <c r="Q91" t="s">
        <v>8327</v>
      </c>
      <c r="R91" t="s">
        <v>8329</v>
      </c>
      <c r="S91" s="13">
        <f t="shared" si="5"/>
        <v>41402.752222222225</v>
      </c>
      <c r="T91" s="13">
        <f t="shared" si="6"/>
        <v>41427.543888888889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7"/>
        <v>1.004</v>
      </c>
      <c r="P92" s="6">
        <f t="shared" si="4"/>
        <v>31.375</v>
      </c>
      <c r="Q92" t="s">
        <v>8327</v>
      </c>
      <c r="R92" t="s">
        <v>8329</v>
      </c>
      <c r="S92" s="13">
        <f t="shared" si="5"/>
        <v>40706.297442129631</v>
      </c>
      <c r="T92" s="13">
        <f t="shared" si="6"/>
        <v>40736.089108796295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7"/>
        <v>1.2</v>
      </c>
      <c r="P93" s="6">
        <f t="shared" si="4"/>
        <v>78.260869565217391</v>
      </c>
      <c r="Q93" t="s">
        <v>8327</v>
      </c>
      <c r="R93" t="s">
        <v>8329</v>
      </c>
      <c r="S93" s="13">
        <f t="shared" si="5"/>
        <v>40619.402361111112</v>
      </c>
      <c r="T93" s="13">
        <f t="shared" si="6"/>
        <v>40680.194027777776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7"/>
        <v>1.052</v>
      </c>
      <c r="P94" s="6">
        <f t="shared" si="4"/>
        <v>122.32558139534883</v>
      </c>
      <c r="Q94" t="s">
        <v>8327</v>
      </c>
      <c r="R94" t="s">
        <v>8329</v>
      </c>
      <c r="S94" s="13">
        <f t="shared" si="5"/>
        <v>42721.198877314819</v>
      </c>
      <c r="T94" s="13">
        <f t="shared" si="6"/>
        <v>42767.124999999993</v>
      </c>
    </row>
    <row r="95" spans="1:20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7"/>
        <v>1.1060000000000001</v>
      </c>
      <c r="P95" s="6">
        <f t="shared" si="4"/>
        <v>73.733333333333334</v>
      </c>
      <c r="Q95" t="s">
        <v>8327</v>
      </c>
      <c r="R95" t="s">
        <v>8329</v>
      </c>
      <c r="S95" s="13">
        <f t="shared" si="5"/>
        <v>41065.858067129629</v>
      </c>
      <c r="T95" s="13">
        <f t="shared" si="6"/>
        <v>41093.666666666664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7"/>
        <v>1.04</v>
      </c>
      <c r="P96" s="6">
        <f t="shared" si="4"/>
        <v>21.666666666666668</v>
      </c>
      <c r="Q96" t="s">
        <v>8327</v>
      </c>
      <c r="R96" t="s">
        <v>8329</v>
      </c>
      <c r="S96" s="13">
        <f t="shared" si="5"/>
        <v>41716.717847222222</v>
      </c>
      <c r="T96" s="13">
        <f t="shared" si="6"/>
        <v>41736.509513888886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7"/>
        <v>1.3142857142857143</v>
      </c>
      <c r="P97" s="6">
        <f t="shared" si="4"/>
        <v>21.904761904761905</v>
      </c>
      <c r="Q97" t="s">
        <v>8327</v>
      </c>
      <c r="R97" t="s">
        <v>8329</v>
      </c>
      <c r="S97" s="13">
        <f t="shared" si="5"/>
        <v>40935.005104166667</v>
      </c>
      <c r="T97" s="13">
        <f t="shared" si="6"/>
        <v>40964.796770833331</v>
      </c>
    </row>
    <row r="98" spans="1:20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7"/>
        <v>1.1466666666666667</v>
      </c>
      <c r="P98" s="6">
        <f t="shared" si="4"/>
        <v>50.588235294117645</v>
      </c>
      <c r="Q98" t="s">
        <v>8327</v>
      </c>
      <c r="R98" t="s">
        <v>8329</v>
      </c>
      <c r="S98" s="13">
        <f t="shared" si="5"/>
        <v>40324.662511574075</v>
      </c>
      <c r="T98" s="13">
        <f t="shared" si="6"/>
        <v>40390.916666666664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7"/>
        <v>1.0625</v>
      </c>
      <c r="P99" s="6">
        <f t="shared" si="4"/>
        <v>53.125</v>
      </c>
      <c r="Q99" t="s">
        <v>8327</v>
      </c>
      <c r="R99" t="s">
        <v>8329</v>
      </c>
      <c r="S99" s="13">
        <f t="shared" si="5"/>
        <v>40706.135208333333</v>
      </c>
      <c r="T99" s="13">
        <f t="shared" si="6"/>
        <v>40735.926874999997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7"/>
        <v>1.0625</v>
      </c>
      <c r="P100" s="6">
        <f t="shared" si="4"/>
        <v>56.666666666666664</v>
      </c>
      <c r="Q100" t="s">
        <v>8327</v>
      </c>
      <c r="R100" t="s">
        <v>8329</v>
      </c>
      <c r="S100" s="13">
        <f t="shared" si="5"/>
        <v>41214.79483796296</v>
      </c>
      <c r="T100" s="13">
        <f t="shared" si="6"/>
        <v>41250.770833333328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7"/>
        <v>1.0601933333333333</v>
      </c>
      <c r="P101" s="6">
        <f t="shared" si="4"/>
        <v>40.776666666666664</v>
      </c>
      <c r="Q101" t="s">
        <v>8327</v>
      </c>
      <c r="R101" t="s">
        <v>8329</v>
      </c>
      <c r="S101" s="13">
        <f t="shared" si="5"/>
        <v>41631.902766203704</v>
      </c>
      <c r="T101" s="13">
        <f t="shared" si="6"/>
        <v>41661.694432870368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7"/>
        <v>1</v>
      </c>
      <c r="P102" s="6">
        <f t="shared" si="4"/>
        <v>192.30769230769232</v>
      </c>
      <c r="Q102" t="s">
        <v>8327</v>
      </c>
      <c r="R102" t="s">
        <v>8329</v>
      </c>
      <c r="S102" s="13">
        <f t="shared" si="5"/>
        <v>41197.753310185188</v>
      </c>
      <c r="T102" s="13">
        <f t="shared" si="6"/>
        <v>41217.586643518516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7"/>
        <v>1</v>
      </c>
      <c r="P103" s="6">
        <f t="shared" si="4"/>
        <v>100</v>
      </c>
      <c r="Q103" t="s">
        <v>8327</v>
      </c>
      <c r="R103" t="s">
        <v>8329</v>
      </c>
      <c r="S103" s="13">
        <f t="shared" si="5"/>
        <v>41274.776736111111</v>
      </c>
      <c r="T103" s="13">
        <f t="shared" si="6"/>
        <v>41298.568402777775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7"/>
        <v>1.2775000000000001</v>
      </c>
      <c r="P104" s="6">
        <f t="shared" si="4"/>
        <v>117.92307692307692</v>
      </c>
      <c r="Q104" t="s">
        <v>8327</v>
      </c>
      <c r="R104" t="s">
        <v>8329</v>
      </c>
      <c r="S104" s="13">
        <f t="shared" si="5"/>
        <v>40505.131168981483</v>
      </c>
      <c r="T104" s="13">
        <f t="shared" si="6"/>
        <v>40534.922835648147</v>
      </c>
    </row>
    <row r="105" spans="1:20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7"/>
        <v>1.0515384615384615</v>
      </c>
      <c r="P105" s="6">
        <f t="shared" si="4"/>
        <v>27.897959183673468</v>
      </c>
      <c r="Q105" t="s">
        <v>8327</v>
      </c>
      <c r="R105" t="s">
        <v>8329</v>
      </c>
      <c r="S105" s="13">
        <f t="shared" si="5"/>
        <v>41682.805902777778</v>
      </c>
      <c r="T105" s="13">
        <f t="shared" si="6"/>
        <v>41705.597569444442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7"/>
        <v>1.2</v>
      </c>
      <c r="P106" s="6">
        <f t="shared" si="4"/>
        <v>60</v>
      </c>
      <c r="Q106" t="s">
        <v>8327</v>
      </c>
      <c r="R106" t="s">
        <v>8329</v>
      </c>
      <c r="S106" s="13">
        <f t="shared" si="5"/>
        <v>40612.695208333331</v>
      </c>
      <c r="T106" s="13">
        <f t="shared" si="6"/>
        <v>40635.833333333328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7"/>
        <v>1.074090909090909</v>
      </c>
      <c r="P107" s="6">
        <f t="shared" si="4"/>
        <v>39.383333333333333</v>
      </c>
      <c r="Q107" t="s">
        <v>8327</v>
      </c>
      <c r="R107" t="s">
        <v>8329</v>
      </c>
      <c r="S107" s="13">
        <f t="shared" si="5"/>
        <v>42485.724768518514</v>
      </c>
      <c r="T107" s="13">
        <f t="shared" si="6"/>
        <v>42503.791666666664</v>
      </c>
    </row>
    <row r="108" spans="1:20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7"/>
        <v>1.0049999999999999</v>
      </c>
      <c r="P108" s="6">
        <f t="shared" si="4"/>
        <v>186.11111111111111</v>
      </c>
      <c r="Q108" t="s">
        <v>8327</v>
      </c>
      <c r="R108" t="s">
        <v>8329</v>
      </c>
      <c r="S108" s="13">
        <f t="shared" si="5"/>
        <v>40987.776631944449</v>
      </c>
      <c r="T108" s="13">
        <f t="shared" si="6"/>
        <v>41001.568298611113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7"/>
        <v>1.0246666666666666</v>
      </c>
      <c r="P109" s="6">
        <f t="shared" si="4"/>
        <v>111.37681159420291</v>
      </c>
      <c r="Q109" t="s">
        <v>8327</v>
      </c>
      <c r="R109" t="s">
        <v>8329</v>
      </c>
      <c r="S109" s="13">
        <f t="shared" si="5"/>
        <v>40635.982488425929</v>
      </c>
      <c r="T109" s="13">
        <f t="shared" si="6"/>
        <v>40657.774155092593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7"/>
        <v>2.4666666666666668</v>
      </c>
      <c r="P110" s="6">
        <f t="shared" si="4"/>
        <v>78.723404255319153</v>
      </c>
      <c r="Q110" t="s">
        <v>8327</v>
      </c>
      <c r="R110" t="s">
        <v>8329</v>
      </c>
      <c r="S110" s="13">
        <f t="shared" si="5"/>
        <v>41365.613078703704</v>
      </c>
      <c r="T110" s="13">
        <f t="shared" si="6"/>
        <v>41425.404745370368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7"/>
        <v>2.1949999999999998</v>
      </c>
      <c r="P111" s="6">
        <f t="shared" si="4"/>
        <v>46.702127659574465</v>
      </c>
      <c r="Q111" t="s">
        <v>8327</v>
      </c>
      <c r="R111" t="s">
        <v>8329</v>
      </c>
      <c r="S111" s="13">
        <f t="shared" si="5"/>
        <v>40570.025810185187</v>
      </c>
      <c r="T111" s="13">
        <f t="shared" si="6"/>
        <v>40599.817476851851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7"/>
        <v>1.3076923076923077</v>
      </c>
      <c r="P112" s="6">
        <f t="shared" si="4"/>
        <v>65.384615384615387</v>
      </c>
      <c r="Q112" t="s">
        <v>8327</v>
      </c>
      <c r="R112" t="s">
        <v>8329</v>
      </c>
      <c r="S112" s="13">
        <f t="shared" si="5"/>
        <v>41557.949687500004</v>
      </c>
      <c r="T112" s="13">
        <f t="shared" si="6"/>
        <v>41592.040972222218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7"/>
        <v>1.5457142857142858</v>
      </c>
      <c r="P113" s="6">
        <f t="shared" si="4"/>
        <v>102.0754716981132</v>
      </c>
      <c r="Q113" t="s">
        <v>8327</v>
      </c>
      <c r="R113" t="s">
        <v>8329</v>
      </c>
      <c r="S113" s="13">
        <f t="shared" si="5"/>
        <v>42125.333182870367</v>
      </c>
      <c r="T113" s="13">
        <f t="shared" si="6"/>
        <v>42155.124849537031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7"/>
        <v>1.04</v>
      </c>
      <c r="P114" s="6">
        <f t="shared" si="4"/>
        <v>64.197530864197532</v>
      </c>
      <c r="Q114" t="s">
        <v>8327</v>
      </c>
      <c r="R114" t="s">
        <v>8329</v>
      </c>
      <c r="S114" s="13">
        <f t="shared" si="5"/>
        <v>41718.043032407404</v>
      </c>
      <c r="T114" s="13">
        <f t="shared" si="6"/>
        <v>41741.875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7"/>
        <v>1.41</v>
      </c>
      <c r="P115" s="6">
        <f t="shared" si="4"/>
        <v>90.384615384615387</v>
      </c>
      <c r="Q115" t="s">
        <v>8327</v>
      </c>
      <c r="R115" t="s">
        <v>8329</v>
      </c>
      <c r="S115" s="13">
        <f t="shared" si="5"/>
        <v>40753.758425925924</v>
      </c>
      <c r="T115" s="13">
        <f t="shared" si="6"/>
        <v>40761.416666666664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7"/>
        <v>1.0333333333333334</v>
      </c>
      <c r="P116" s="6">
        <f t="shared" si="4"/>
        <v>88.571428571428569</v>
      </c>
      <c r="Q116" t="s">
        <v>8327</v>
      </c>
      <c r="R116" t="s">
        <v>8329</v>
      </c>
      <c r="S116" s="13">
        <f t="shared" si="5"/>
        <v>40861.27416666667</v>
      </c>
      <c r="T116" s="13">
        <f t="shared" si="6"/>
        <v>40921.065833333334</v>
      </c>
    </row>
    <row r="117" spans="1:20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7"/>
        <v>1.4044444444444444</v>
      </c>
      <c r="P117" s="6">
        <f t="shared" si="4"/>
        <v>28.727272727272727</v>
      </c>
      <c r="Q117" t="s">
        <v>8327</v>
      </c>
      <c r="R117" t="s">
        <v>8329</v>
      </c>
      <c r="S117" s="13">
        <f t="shared" si="5"/>
        <v>40918.738935185182</v>
      </c>
      <c r="T117" s="13">
        <f t="shared" si="6"/>
        <v>40943.530601851846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7"/>
        <v>1.1365714285714286</v>
      </c>
      <c r="P118" s="6">
        <f t="shared" si="4"/>
        <v>69.78947368421052</v>
      </c>
      <c r="Q118" t="s">
        <v>8327</v>
      </c>
      <c r="R118" t="s">
        <v>8329</v>
      </c>
      <c r="S118" s="13">
        <f t="shared" si="5"/>
        <v>40595.497164351851</v>
      </c>
      <c r="T118" s="13">
        <f t="shared" si="6"/>
        <v>40641.247164351851</v>
      </c>
    </row>
    <row r="119" spans="1:20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7"/>
        <v>1.0049377777777779</v>
      </c>
      <c r="P119" s="6">
        <f t="shared" si="4"/>
        <v>167.48962962962963</v>
      </c>
      <c r="Q119" t="s">
        <v>8327</v>
      </c>
      <c r="R119" t="s">
        <v>8329</v>
      </c>
      <c r="S119" s="13">
        <f t="shared" si="5"/>
        <v>40248.834999999999</v>
      </c>
      <c r="T119" s="13">
        <f t="shared" si="6"/>
        <v>40338.583333333328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7"/>
        <v>1.1303159999999999</v>
      </c>
      <c r="P120" s="6">
        <f t="shared" si="4"/>
        <v>144.91230769230768</v>
      </c>
      <c r="Q120" t="s">
        <v>8327</v>
      </c>
      <c r="R120" t="s">
        <v>8329</v>
      </c>
      <c r="S120" s="13">
        <f t="shared" si="5"/>
        <v>40723.053657407407</v>
      </c>
      <c r="T120" s="13">
        <f t="shared" si="6"/>
        <v>40752.845324074071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7"/>
        <v>1.0455692307692308</v>
      </c>
      <c r="P121" s="6">
        <f t="shared" si="4"/>
        <v>91.840540540540545</v>
      </c>
      <c r="Q121" t="s">
        <v>8327</v>
      </c>
      <c r="R121" t="s">
        <v>8329</v>
      </c>
      <c r="S121" s="13">
        <f t="shared" si="5"/>
        <v>40739.069282407407</v>
      </c>
      <c r="T121" s="13">
        <f t="shared" si="6"/>
        <v>40768.75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7"/>
        <v>1.4285714285714287E-4</v>
      </c>
      <c r="P122" s="6">
        <f t="shared" si="4"/>
        <v>10</v>
      </c>
      <c r="Q122" t="s">
        <v>8327</v>
      </c>
      <c r="R122" t="s">
        <v>8330</v>
      </c>
      <c r="S122" s="13">
        <f t="shared" si="5"/>
        <v>42616.049849537041</v>
      </c>
      <c r="T122" s="13">
        <f t="shared" si="6"/>
        <v>42645.841516203705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7"/>
        <v>3.3333333333333332E-4</v>
      </c>
      <c r="P123" s="6">
        <f t="shared" si="4"/>
        <v>1</v>
      </c>
      <c r="Q123" t="s">
        <v>8327</v>
      </c>
      <c r="R123" t="s">
        <v>8330</v>
      </c>
      <c r="S123" s="13">
        <f t="shared" si="5"/>
        <v>42096.704976851848</v>
      </c>
      <c r="T123" s="13">
        <f t="shared" si="6"/>
        <v>42112.219444444439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7"/>
        <v>0</v>
      </c>
      <c r="P124" s="6" t="e">
        <f t="shared" si="4"/>
        <v>#DIV/0!</v>
      </c>
      <c r="Q124" t="s">
        <v>8327</v>
      </c>
      <c r="R124" t="s">
        <v>8330</v>
      </c>
      <c r="S124" s="13">
        <f t="shared" si="5"/>
        <v>42593.431793981479</v>
      </c>
      <c r="T124" s="13">
        <f t="shared" si="6"/>
        <v>42653.223460648143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7"/>
        <v>2.7454545454545453E-3</v>
      </c>
      <c r="P125" s="6">
        <f t="shared" si="4"/>
        <v>25.166666666666668</v>
      </c>
      <c r="Q125" t="s">
        <v>8327</v>
      </c>
      <c r="R125" t="s">
        <v>8330</v>
      </c>
      <c r="S125" s="13">
        <f t="shared" si="5"/>
        <v>41904.781990740739</v>
      </c>
      <c r="T125" s="13">
        <f t="shared" si="6"/>
        <v>41940.708333333328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7"/>
        <v>0</v>
      </c>
      <c r="P126" s="6" t="e">
        <f t="shared" si="4"/>
        <v>#DIV/0!</v>
      </c>
      <c r="Q126" t="s">
        <v>8327</v>
      </c>
      <c r="R126" t="s">
        <v>8330</v>
      </c>
      <c r="S126" s="13">
        <f t="shared" si="5"/>
        <v>42114.928726851853</v>
      </c>
      <c r="T126" s="13">
        <f t="shared" si="6"/>
        <v>42139.720393518517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7"/>
        <v>0.14000000000000001</v>
      </c>
      <c r="P127" s="6">
        <f t="shared" si="4"/>
        <v>11.666666666666666</v>
      </c>
      <c r="Q127" t="s">
        <v>8327</v>
      </c>
      <c r="R127" t="s">
        <v>8330</v>
      </c>
      <c r="S127" s="13">
        <f t="shared" si="5"/>
        <v>42709.993981481486</v>
      </c>
      <c r="T127" s="13">
        <f t="shared" si="6"/>
        <v>42769.78564814815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7"/>
        <v>5.5480000000000002E-2</v>
      </c>
      <c r="P128" s="6">
        <f t="shared" si="4"/>
        <v>106.69230769230769</v>
      </c>
      <c r="Q128" t="s">
        <v>8327</v>
      </c>
      <c r="R128" t="s">
        <v>8330</v>
      </c>
      <c r="S128" s="13">
        <f t="shared" si="5"/>
        <v>42135.589548611111</v>
      </c>
      <c r="T128" s="13">
        <f t="shared" si="6"/>
        <v>42165.874999999993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7"/>
        <v>2.375E-2</v>
      </c>
      <c r="P129" s="6">
        <f t="shared" si="4"/>
        <v>47.5</v>
      </c>
      <c r="Q129" t="s">
        <v>8327</v>
      </c>
      <c r="R129" t="s">
        <v>8330</v>
      </c>
      <c r="S129" s="13">
        <f t="shared" si="5"/>
        <v>42067.62431712963</v>
      </c>
      <c r="T129" s="13">
        <f t="shared" si="6"/>
        <v>42097.37431712963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7"/>
        <v>1.8669999999999999E-2</v>
      </c>
      <c r="P130" s="6">
        <f t="shared" si="4"/>
        <v>311.16666666666669</v>
      </c>
      <c r="Q130" t="s">
        <v>8327</v>
      </c>
      <c r="R130" t="s">
        <v>8330</v>
      </c>
      <c r="S130" s="13">
        <f t="shared" si="5"/>
        <v>42628.22792824074</v>
      </c>
      <c r="T130" s="13">
        <f t="shared" si="6"/>
        <v>42663.019594907404</v>
      </c>
    </row>
    <row r="131" spans="1:20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7"/>
        <v>0</v>
      </c>
      <c r="P131" s="6" t="e">
        <f t="shared" ref="P131:P194" si="8">E131/L131</f>
        <v>#DIV/0!</v>
      </c>
      <c r="Q131" t="s">
        <v>8327</v>
      </c>
      <c r="R131" t="s">
        <v>8330</v>
      </c>
      <c r="S131" s="13">
        <f t="shared" ref="S131:S194" si="9">(((J131/60)/60)/24)+DATE(1970,1,1)</f>
        <v>41882.937303240738</v>
      </c>
      <c r="T131" s="13">
        <f t="shared" ref="T131:T194" si="10">(((I131/60)/60)/24)+DATE(1970,1,1)+(-5/24)</f>
        <v>41942.728969907403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ref="O132:O195" si="11">E132/D132</f>
        <v>0</v>
      </c>
      <c r="P132" s="6" t="e">
        <f t="shared" si="8"/>
        <v>#DIV/0!</v>
      </c>
      <c r="Q132" t="s">
        <v>8327</v>
      </c>
      <c r="R132" t="s">
        <v>8330</v>
      </c>
      <c r="S132" s="13">
        <f t="shared" si="9"/>
        <v>41778.915416666663</v>
      </c>
      <c r="T132" s="13">
        <f t="shared" si="10"/>
        <v>41806.636111111111</v>
      </c>
    </row>
    <row r="133" spans="1:20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1"/>
        <v>0</v>
      </c>
      <c r="P133" s="6" t="e">
        <f t="shared" si="8"/>
        <v>#DIV/0!</v>
      </c>
      <c r="Q133" t="s">
        <v>8327</v>
      </c>
      <c r="R133" t="s">
        <v>8330</v>
      </c>
      <c r="S133" s="13">
        <f t="shared" si="9"/>
        <v>42541.837511574078</v>
      </c>
      <c r="T133" s="13">
        <f t="shared" si="10"/>
        <v>42556.791666666664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1"/>
        <v>9.5687499999999995E-2</v>
      </c>
      <c r="P134" s="6">
        <f t="shared" si="8"/>
        <v>94.506172839506178</v>
      </c>
      <c r="Q134" t="s">
        <v>8327</v>
      </c>
      <c r="R134" t="s">
        <v>8330</v>
      </c>
      <c r="S134" s="13">
        <f t="shared" si="9"/>
        <v>41905.812581018516</v>
      </c>
      <c r="T134" s="13">
        <f t="shared" si="10"/>
        <v>41950.645914351851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1"/>
        <v>0</v>
      </c>
      <c r="P135" s="6" t="e">
        <f t="shared" si="8"/>
        <v>#DIV/0!</v>
      </c>
      <c r="Q135" t="s">
        <v>8327</v>
      </c>
      <c r="R135" t="s">
        <v>8330</v>
      </c>
      <c r="S135" s="13">
        <f t="shared" si="9"/>
        <v>42491.80768518518</v>
      </c>
      <c r="T135" s="13">
        <f t="shared" si="10"/>
        <v>42521.521527777775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1"/>
        <v>0</v>
      </c>
      <c r="P136" s="6" t="e">
        <f t="shared" si="8"/>
        <v>#DIV/0!</v>
      </c>
      <c r="Q136" t="s">
        <v>8327</v>
      </c>
      <c r="R136" t="s">
        <v>8330</v>
      </c>
      <c r="S136" s="13">
        <f t="shared" si="9"/>
        <v>42221.909930555557</v>
      </c>
      <c r="T136" s="13">
        <f t="shared" si="10"/>
        <v>42251.499999999993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1"/>
        <v>0.13433333333333333</v>
      </c>
      <c r="P137" s="6">
        <f t="shared" si="8"/>
        <v>80.599999999999994</v>
      </c>
      <c r="Q137" t="s">
        <v>8327</v>
      </c>
      <c r="R137" t="s">
        <v>8330</v>
      </c>
      <c r="S137" s="13">
        <f t="shared" si="9"/>
        <v>41788.381909722222</v>
      </c>
      <c r="T137" s="13">
        <f t="shared" si="10"/>
        <v>41821.583333333328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1"/>
        <v>0</v>
      </c>
      <c r="P138" s="6" t="e">
        <f t="shared" si="8"/>
        <v>#DIV/0!</v>
      </c>
      <c r="Q138" t="s">
        <v>8327</v>
      </c>
      <c r="R138" t="s">
        <v>8330</v>
      </c>
      <c r="S138" s="13">
        <f t="shared" si="9"/>
        <v>42096.410115740742</v>
      </c>
      <c r="T138" s="13">
        <f t="shared" si="10"/>
        <v>42140.219444444439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1"/>
        <v>0</v>
      </c>
      <c r="P139" s="6" t="e">
        <f t="shared" si="8"/>
        <v>#DIV/0!</v>
      </c>
      <c r="Q139" t="s">
        <v>8327</v>
      </c>
      <c r="R139" t="s">
        <v>8330</v>
      </c>
      <c r="S139" s="13">
        <f t="shared" si="9"/>
        <v>42239.573993055557</v>
      </c>
      <c r="T139" s="13">
        <f t="shared" si="10"/>
        <v>42289.365659722222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1"/>
        <v>3.1413333333333335E-2</v>
      </c>
      <c r="P140" s="6">
        <f t="shared" si="8"/>
        <v>81.241379310344826</v>
      </c>
      <c r="Q140" t="s">
        <v>8327</v>
      </c>
      <c r="R140" t="s">
        <v>8330</v>
      </c>
      <c r="S140" s="13">
        <f t="shared" si="9"/>
        <v>42186.257418981477</v>
      </c>
      <c r="T140" s="13">
        <f t="shared" si="10"/>
        <v>42216.999305555553</v>
      </c>
    </row>
    <row r="141" spans="1:20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1"/>
        <v>1</v>
      </c>
      <c r="P141" s="6">
        <f t="shared" si="8"/>
        <v>500</v>
      </c>
      <c r="Q141" t="s">
        <v>8327</v>
      </c>
      <c r="R141" t="s">
        <v>8330</v>
      </c>
      <c r="S141" s="13">
        <f t="shared" si="9"/>
        <v>42187.920972222222</v>
      </c>
      <c r="T141" s="13">
        <f t="shared" si="10"/>
        <v>42197.712638888886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1"/>
        <v>0</v>
      </c>
      <c r="P142" s="6" t="e">
        <f t="shared" si="8"/>
        <v>#DIV/0!</v>
      </c>
      <c r="Q142" t="s">
        <v>8327</v>
      </c>
      <c r="R142" t="s">
        <v>8330</v>
      </c>
      <c r="S142" s="13">
        <f t="shared" si="9"/>
        <v>42053.198287037041</v>
      </c>
      <c r="T142" s="13">
        <f t="shared" si="10"/>
        <v>42082.948287037034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1"/>
        <v>0.10775</v>
      </c>
      <c r="P143" s="6">
        <f t="shared" si="8"/>
        <v>46.178571428571431</v>
      </c>
      <c r="Q143" t="s">
        <v>8327</v>
      </c>
      <c r="R143" t="s">
        <v>8330</v>
      </c>
      <c r="S143" s="13">
        <f t="shared" si="9"/>
        <v>42110.153043981481</v>
      </c>
      <c r="T143" s="13">
        <f t="shared" si="10"/>
        <v>42154.944710648146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1"/>
        <v>3.3333333333333335E-3</v>
      </c>
      <c r="P144" s="6">
        <f t="shared" si="8"/>
        <v>10</v>
      </c>
      <c r="Q144" t="s">
        <v>8327</v>
      </c>
      <c r="R144" t="s">
        <v>8330</v>
      </c>
      <c r="S144" s="13">
        <f t="shared" si="9"/>
        <v>41938.893263888887</v>
      </c>
      <c r="T144" s="13">
        <f t="shared" si="10"/>
        <v>41959.726597222216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1"/>
        <v>0</v>
      </c>
      <c r="P145" s="6" t="e">
        <f t="shared" si="8"/>
        <v>#DIV/0!</v>
      </c>
      <c r="Q145" t="s">
        <v>8327</v>
      </c>
      <c r="R145" t="s">
        <v>8330</v>
      </c>
      <c r="S145" s="13">
        <f t="shared" si="9"/>
        <v>42559.064143518524</v>
      </c>
      <c r="T145" s="13">
        <f t="shared" si="10"/>
        <v>42616.038194444445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1"/>
        <v>0.27600000000000002</v>
      </c>
      <c r="P146" s="6">
        <f t="shared" si="8"/>
        <v>55.945945945945944</v>
      </c>
      <c r="Q146" t="s">
        <v>8327</v>
      </c>
      <c r="R146" t="s">
        <v>8330</v>
      </c>
      <c r="S146" s="13">
        <f t="shared" si="9"/>
        <v>42047.762407407412</v>
      </c>
      <c r="T146" s="13">
        <f t="shared" si="10"/>
        <v>42107.512407407405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1"/>
        <v>7.5111111111111115E-2</v>
      </c>
      <c r="P147" s="6">
        <f t="shared" si="8"/>
        <v>37.555555555555557</v>
      </c>
      <c r="Q147" t="s">
        <v>8327</v>
      </c>
      <c r="R147" t="s">
        <v>8330</v>
      </c>
      <c r="S147" s="13">
        <f t="shared" si="9"/>
        <v>42200.542268518519</v>
      </c>
      <c r="T147" s="13">
        <f t="shared" si="10"/>
        <v>42227.333935185183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1"/>
        <v>5.7499999999999999E-3</v>
      </c>
      <c r="P148" s="6">
        <f t="shared" si="8"/>
        <v>38.333333333333336</v>
      </c>
      <c r="Q148" t="s">
        <v>8327</v>
      </c>
      <c r="R148" t="s">
        <v>8330</v>
      </c>
      <c r="S148" s="13">
        <f t="shared" si="9"/>
        <v>42693.016180555554</v>
      </c>
      <c r="T148" s="13">
        <f t="shared" si="10"/>
        <v>42752.807847222219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1"/>
        <v>0</v>
      </c>
      <c r="P149" s="6" t="e">
        <f t="shared" si="8"/>
        <v>#DIV/0!</v>
      </c>
      <c r="Q149" t="s">
        <v>8327</v>
      </c>
      <c r="R149" t="s">
        <v>8330</v>
      </c>
      <c r="S149" s="13">
        <f t="shared" si="9"/>
        <v>41969.767824074079</v>
      </c>
      <c r="T149" s="13">
        <f t="shared" si="10"/>
        <v>42012.554166666661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1"/>
        <v>8.0000000000000004E-4</v>
      </c>
      <c r="P150" s="6">
        <f t="shared" si="8"/>
        <v>20</v>
      </c>
      <c r="Q150" t="s">
        <v>8327</v>
      </c>
      <c r="R150" t="s">
        <v>8330</v>
      </c>
      <c r="S150" s="13">
        <f t="shared" si="9"/>
        <v>42397.281666666662</v>
      </c>
      <c r="T150" s="13">
        <f t="shared" si="10"/>
        <v>42427.073333333326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1"/>
        <v>9.1999999999999998E-3</v>
      </c>
      <c r="P151" s="6">
        <f t="shared" si="8"/>
        <v>15.333333333333334</v>
      </c>
      <c r="Q151" t="s">
        <v>8327</v>
      </c>
      <c r="R151" t="s">
        <v>8330</v>
      </c>
      <c r="S151" s="13">
        <f t="shared" si="9"/>
        <v>41968.172106481477</v>
      </c>
      <c r="T151" s="13">
        <f t="shared" si="10"/>
        <v>41998.124999999993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1"/>
        <v>0.23163076923076922</v>
      </c>
      <c r="P152" s="6">
        <f t="shared" si="8"/>
        <v>449.43283582089555</v>
      </c>
      <c r="Q152" t="s">
        <v>8327</v>
      </c>
      <c r="R152" t="s">
        <v>8330</v>
      </c>
      <c r="S152" s="13">
        <f t="shared" si="9"/>
        <v>42090.161828703705</v>
      </c>
      <c r="T152" s="13">
        <f t="shared" si="10"/>
        <v>42149.95349537037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1"/>
        <v>5.5999999999999995E-4</v>
      </c>
      <c r="P153" s="6">
        <f t="shared" si="8"/>
        <v>28</v>
      </c>
      <c r="Q153" t="s">
        <v>8327</v>
      </c>
      <c r="R153" t="s">
        <v>8330</v>
      </c>
      <c r="S153" s="13">
        <f t="shared" si="9"/>
        <v>42113.550821759258</v>
      </c>
      <c r="T153" s="13">
        <f t="shared" si="10"/>
        <v>42173.342488425922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1"/>
        <v>7.8947368421052633E-5</v>
      </c>
      <c r="P154" s="6">
        <f t="shared" si="8"/>
        <v>15</v>
      </c>
      <c r="Q154" t="s">
        <v>8327</v>
      </c>
      <c r="R154" t="s">
        <v>8330</v>
      </c>
      <c r="S154" s="13">
        <f t="shared" si="9"/>
        <v>41875.077546296299</v>
      </c>
      <c r="T154" s="13">
        <f t="shared" si="10"/>
        <v>41904.869212962964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1"/>
        <v>7.1799999999999998E-3</v>
      </c>
      <c r="P155" s="6">
        <f t="shared" si="8"/>
        <v>35.9</v>
      </c>
      <c r="Q155" t="s">
        <v>8327</v>
      </c>
      <c r="R155" t="s">
        <v>8330</v>
      </c>
      <c r="S155" s="13">
        <f t="shared" si="9"/>
        <v>41933.586157407408</v>
      </c>
      <c r="T155" s="13">
        <f t="shared" si="10"/>
        <v>41975.419490740744</v>
      </c>
    </row>
    <row r="156" spans="1:20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1"/>
        <v>2.6666666666666668E-2</v>
      </c>
      <c r="P156" s="6">
        <f t="shared" si="8"/>
        <v>13.333333333333334</v>
      </c>
      <c r="Q156" t="s">
        <v>8327</v>
      </c>
      <c r="R156" t="s">
        <v>8330</v>
      </c>
      <c r="S156" s="13">
        <f t="shared" si="9"/>
        <v>42115.547395833331</v>
      </c>
      <c r="T156" s="13">
        <f t="shared" si="10"/>
        <v>42158.339062499996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1"/>
        <v>6.0000000000000002E-5</v>
      </c>
      <c r="P157" s="6">
        <f t="shared" si="8"/>
        <v>20.25</v>
      </c>
      <c r="Q157" t="s">
        <v>8327</v>
      </c>
      <c r="R157" t="s">
        <v>8330</v>
      </c>
      <c r="S157" s="13">
        <f t="shared" si="9"/>
        <v>42168.559432870374</v>
      </c>
      <c r="T157" s="13">
        <f t="shared" si="10"/>
        <v>42208.351099537038</v>
      </c>
    </row>
    <row r="158" spans="1:20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1"/>
        <v>5.0999999999999997E-2</v>
      </c>
      <c r="P158" s="6">
        <f t="shared" si="8"/>
        <v>119</v>
      </c>
      <c r="Q158" t="s">
        <v>8327</v>
      </c>
      <c r="R158" t="s">
        <v>8330</v>
      </c>
      <c r="S158" s="13">
        <f t="shared" si="9"/>
        <v>41794.124953703707</v>
      </c>
      <c r="T158" s="13">
        <f t="shared" si="10"/>
        <v>41853.916620370372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1"/>
        <v>2.671118530884808E-3</v>
      </c>
      <c r="P159" s="6">
        <f t="shared" si="8"/>
        <v>4</v>
      </c>
      <c r="Q159" t="s">
        <v>8327</v>
      </c>
      <c r="R159" t="s">
        <v>8330</v>
      </c>
      <c r="S159" s="13">
        <f t="shared" si="9"/>
        <v>42396.911712962959</v>
      </c>
      <c r="T159" s="13">
        <f t="shared" si="10"/>
        <v>42426.703379629624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1"/>
        <v>0</v>
      </c>
      <c r="P160" s="6" t="e">
        <f t="shared" si="8"/>
        <v>#DIV/0!</v>
      </c>
      <c r="Q160" t="s">
        <v>8327</v>
      </c>
      <c r="R160" t="s">
        <v>8330</v>
      </c>
      <c r="S160" s="13">
        <f t="shared" si="9"/>
        <v>41904.07671296296</v>
      </c>
      <c r="T160" s="13">
        <f t="shared" si="10"/>
        <v>41933.868379629625</v>
      </c>
    </row>
    <row r="161" spans="1:20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1"/>
        <v>2.0000000000000002E-5</v>
      </c>
      <c r="P161" s="6">
        <f t="shared" si="8"/>
        <v>10</v>
      </c>
      <c r="Q161" t="s">
        <v>8327</v>
      </c>
      <c r="R161" t="s">
        <v>8330</v>
      </c>
      <c r="S161" s="13">
        <f t="shared" si="9"/>
        <v>42514.434548611112</v>
      </c>
      <c r="T161" s="13">
        <f t="shared" si="10"/>
        <v>42554.226215277777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1"/>
        <v>0</v>
      </c>
      <c r="P162" s="6" t="e">
        <f t="shared" si="8"/>
        <v>#DIV/0!</v>
      </c>
      <c r="Q162" t="s">
        <v>8327</v>
      </c>
      <c r="R162" t="s">
        <v>8331</v>
      </c>
      <c r="S162" s="13">
        <f t="shared" si="9"/>
        <v>42171.913090277783</v>
      </c>
      <c r="T162" s="13">
        <f t="shared" si="10"/>
        <v>42231.704756944448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1"/>
        <v>1E-4</v>
      </c>
      <c r="P163" s="6">
        <f t="shared" si="8"/>
        <v>5</v>
      </c>
      <c r="Q163" t="s">
        <v>8327</v>
      </c>
      <c r="R163" t="s">
        <v>8331</v>
      </c>
      <c r="S163" s="13">
        <f t="shared" si="9"/>
        <v>41792.687442129631</v>
      </c>
      <c r="T163" s="13">
        <f t="shared" si="10"/>
        <v>41822.479108796295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1"/>
        <v>0.15535714285714286</v>
      </c>
      <c r="P164" s="6">
        <f t="shared" si="8"/>
        <v>43.5</v>
      </c>
      <c r="Q164" t="s">
        <v>8327</v>
      </c>
      <c r="R164" t="s">
        <v>8331</v>
      </c>
      <c r="S164" s="13">
        <f t="shared" si="9"/>
        <v>41835.126805555556</v>
      </c>
      <c r="T164" s="13">
        <f t="shared" si="10"/>
        <v>41867.779166666667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1"/>
        <v>0</v>
      </c>
      <c r="P165" s="6" t="e">
        <f t="shared" si="8"/>
        <v>#DIV/0!</v>
      </c>
      <c r="Q165" t="s">
        <v>8327</v>
      </c>
      <c r="R165" t="s">
        <v>8331</v>
      </c>
      <c r="S165" s="13">
        <f t="shared" si="9"/>
        <v>42243.961273148147</v>
      </c>
      <c r="T165" s="13">
        <f t="shared" si="10"/>
        <v>42277.791666666664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1"/>
        <v>5.3333333333333332E-3</v>
      </c>
      <c r="P166" s="6">
        <f t="shared" si="8"/>
        <v>91.428571428571431</v>
      </c>
      <c r="Q166" t="s">
        <v>8327</v>
      </c>
      <c r="R166" t="s">
        <v>8331</v>
      </c>
      <c r="S166" s="13">
        <f t="shared" si="9"/>
        <v>41841.762743055559</v>
      </c>
      <c r="T166" s="13">
        <f t="shared" si="10"/>
        <v>41901.554409722223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1"/>
        <v>0</v>
      </c>
      <c r="P167" s="6" t="e">
        <f t="shared" si="8"/>
        <v>#DIV/0!</v>
      </c>
      <c r="Q167" t="s">
        <v>8327</v>
      </c>
      <c r="R167" t="s">
        <v>8331</v>
      </c>
      <c r="S167" s="13">
        <f t="shared" si="9"/>
        <v>42351.658842592587</v>
      </c>
      <c r="T167" s="13">
        <f t="shared" si="10"/>
        <v>42381.450509259252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1"/>
        <v>0.6</v>
      </c>
      <c r="P168" s="6">
        <f t="shared" si="8"/>
        <v>3000</v>
      </c>
      <c r="Q168" t="s">
        <v>8327</v>
      </c>
      <c r="R168" t="s">
        <v>8331</v>
      </c>
      <c r="S168" s="13">
        <f t="shared" si="9"/>
        <v>42721.075949074075</v>
      </c>
      <c r="T168" s="13">
        <f t="shared" si="10"/>
        <v>42750.867615740739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1"/>
        <v>1E-4</v>
      </c>
      <c r="P169" s="6">
        <f t="shared" si="8"/>
        <v>5.5</v>
      </c>
      <c r="Q169" t="s">
        <v>8327</v>
      </c>
      <c r="R169" t="s">
        <v>8331</v>
      </c>
      <c r="S169" s="13">
        <f t="shared" si="9"/>
        <v>42160.927488425921</v>
      </c>
      <c r="T169" s="13">
        <f t="shared" si="10"/>
        <v>42220.719155092585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1"/>
        <v>4.0625000000000001E-2</v>
      </c>
      <c r="P170" s="6">
        <f t="shared" si="8"/>
        <v>108.33333333333333</v>
      </c>
      <c r="Q170" t="s">
        <v>8327</v>
      </c>
      <c r="R170" t="s">
        <v>8331</v>
      </c>
      <c r="S170" s="13">
        <f t="shared" si="9"/>
        <v>42052.83530092593</v>
      </c>
      <c r="T170" s="13">
        <f t="shared" si="10"/>
        <v>42082.585300925923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1"/>
        <v>0.224</v>
      </c>
      <c r="P171" s="6">
        <f t="shared" si="8"/>
        <v>56</v>
      </c>
      <c r="Q171" t="s">
        <v>8327</v>
      </c>
      <c r="R171" t="s">
        <v>8331</v>
      </c>
      <c r="S171" s="13">
        <f t="shared" si="9"/>
        <v>41900.505312499998</v>
      </c>
      <c r="T171" s="13">
        <f t="shared" si="10"/>
        <v>41930.296979166662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1"/>
        <v>3.2500000000000001E-2</v>
      </c>
      <c r="P172" s="6">
        <f t="shared" si="8"/>
        <v>32.5</v>
      </c>
      <c r="Q172" t="s">
        <v>8327</v>
      </c>
      <c r="R172" t="s">
        <v>8331</v>
      </c>
      <c r="S172" s="13">
        <f t="shared" si="9"/>
        <v>42216.977812500001</v>
      </c>
      <c r="T172" s="13">
        <f t="shared" si="10"/>
        <v>42246.019444444442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1"/>
        <v>2.0000000000000002E-5</v>
      </c>
      <c r="P173" s="6">
        <f t="shared" si="8"/>
        <v>1</v>
      </c>
      <c r="Q173" t="s">
        <v>8327</v>
      </c>
      <c r="R173" t="s">
        <v>8331</v>
      </c>
      <c r="S173" s="13">
        <f t="shared" si="9"/>
        <v>42534.180717592593</v>
      </c>
      <c r="T173" s="13">
        <f t="shared" si="10"/>
        <v>42593.972384259258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1"/>
        <v>0</v>
      </c>
      <c r="P174" s="6" t="e">
        <f t="shared" si="8"/>
        <v>#DIV/0!</v>
      </c>
      <c r="Q174" t="s">
        <v>8327</v>
      </c>
      <c r="R174" t="s">
        <v>8331</v>
      </c>
      <c r="S174" s="13">
        <f t="shared" si="9"/>
        <v>42047.394942129627</v>
      </c>
      <c r="T174" s="13">
        <f t="shared" si="10"/>
        <v>42082.14494212962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1"/>
        <v>0</v>
      </c>
      <c r="P175" s="6" t="e">
        <f t="shared" si="8"/>
        <v>#DIV/0!</v>
      </c>
      <c r="Q175" t="s">
        <v>8327</v>
      </c>
      <c r="R175" t="s">
        <v>8331</v>
      </c>
      <c r="S175" s="13">
        <f t="shared" si="9"/>
        <v>42033.573009259257</v>
      </c>
      <c r="T175" s="13">
        <f t="shared" si="10"/>
        <v>42063.364675925921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1"/>
        <v>0</v>
      </c>
      <c r="P176" s="6" t="e">
        <f t="shared" si="8"/>
        <v>#DIV/0!</v>
      </c>
      <c r="Q176" t="s">
        <v>8327</v>
      </c>
      <c r="R176" t="s">
        <v>8331</v>
      </c>
      <c r="S176" s="13">
        <f t="shared" si="9"/>
        <v>42072.758981481486</v>
      </c>
      <c r="T176" s="13">
        <f t="shared" si="10"/>
        <v>42132.55064814815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1"/>
        <v>6.4850000000000005E-2</v>
      </c>
      <c r="P177" s="6">
        <f t="shared" si="8"/>
        <v>49.884615384615387</v>
      </c>
      <c r="Q177" t="s">
        <v>8327</v>
      </c>
      <c r="R177" t="s">
        <v>8331</v>
      </c>
      <c r="S177" s="13">
        <f t="shared" si="9"/>
        <v>41855.777905092589</v>
      </c>
      <c r="T177" s="13">
        <f t="shared" si="10"/>
        <v>41880.569571759253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1"/>
        <v>0</v>
      </c>
      <c r="P178" s="6" t="e">
        <f t="shared" si="8"/>
        <v>#DIV/0!</v>
      </c>
      <c r="Q178" t="s">
        <v>8327</v>
      </c>
      <c r="R178" t="s">
        <v>8331</v>
      </c>
      <c r="S178" s="13">
        <f t="shared" si="9"/>
        <v>42191.824062500003</v>
      </c>
      <c r="T178" s="13">
        <f t="shared" si="10"/>
        <v>42221.615729166668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1"/>
        <v>0.4</v>
      </c>
      <c r="P179" s="6">
        <f t="shared" si="8"/>
        <v>25.714285714285715</v>
      </c>
      <c r="Q179" t="s">
        <v>8327</v>
      </c>
      <c r="R179" t="s">
        <v>8331</v>
      </c>
      <c r="S179" s="13">
        <f t="shared" si="9"/>
        <v>42070.047754629632</v>
      </c>
      <c r="T179" s="13">
        <f t="shared" si="10"/>
        <v>42086.797754629624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1"/>
        <v>0</v>
      </c>
      <c r="P180" s="6" t="e">
        <f t="shared" si="8"/>
        <v>#DIV/0!</v>
      </c>
      <c r="Q180" t="s">
        <v>8327</v>
      </c>
      <c r="R180" t="s">
        <v>8331</v>
      </c>
      <c r="S180" s="13">
        <f t="shared" si="9"/>
        <v>42304.955381944441</v>
      </c>
      <c r="T180" s="13">
        <f t="shared" si="10"/>
        <v>42334.788715277777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1"/>
        <v>0.2</v>
      </c>
      <c r="P181" s="6">
        <f t="shared" si="8"/>
        <v>100</v>
      </c>
      <c r="Q181" t="s">
        <v>8327</v>
      </c>
      <c r="R181" t="s">
        <v>8331</v>
      </c>
      <c r="S181" s="13">
        <f t="shared" si="9"/>
        <v>42403.080497685187</v>
      </c>
      <c r="T181" s="13">
        <f t="shared" si="10"/>
        <v>42432.872164351851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1"/>
        <v>0.33416666666666667</v>
      </c>
      <c r="P182" s="6">
        <f t="shared" si="8"/>
        <v>30.846153846153847</v>
      </c>
      <c r="Q182" t="s">
        <v>8327</v>
      </c>
      <c r="R182" t="s">
        <v>8331</v>
      </c>
      <c r="S182" s="13">
        <f t="shared" si="9"/>
        <v>42067.991238425922</v>
      </c>
      <c r="T182" s="13">
        <f t="shared" si="10"/>
        <v>42107.583333333336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1"/>
        <v>0.21092608822670172</v>
      </c>
      <c r="P183" s="6">
        <f t="shared" si="8"/>
        <v>180.5</v>
      </c>
      <c r="Q183" t="s">
        <v>8327</v>
      </c>
      <c r="R183" t="s">
        <v>8331</v>
      </c>
      <c r="S183" s="13">
        <f t="shared" si="9"/>
        <v>42147.741840277777</v>
      </c>
      <c r="T183" s="13">
        <f t="shared" si="10"/>
        <v>42177.533506944441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1"/>
        <v>0</v>
      </c>
      <c r="P184" s="6" t="e">
        <f t="shared" si="8"/>
        <v>#DIV/0!</v>
      </c>
      <c r="Q184" t="s">
        <v>8327</v>
      </c>
      <c r="R184" t="s">
        <v>8331</v>
      </c>
      <c r="S184" s="13">
        <f t="shared" si="9"/>
        <v>42712.011944444443</v>
      </c>
      <c r="T184" s="13">
        <f t="shared" si="10"/>
        <v>42741.803611111107</v>
      </c>
    </row>
    <row r="185" spans="1:20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1"/>
        <v>0.35855999999999999</v>
      </c>
      <c r="P185" s="6">
        <f t="shared" si="8"/>
        <v>373.5</v>
      </c>
      <c r="Q185" t="s">
        <v>8327</v>
      </c>
      <c r="R185" t="s">
        <v>8331</v>
      </c>
      <c r="S185" s="13">
        <f t="shared" si="9"/>
        <v>41939.810300925928</v>
      </c>
      <c r="T185" s="13">
        <f t="shared" si="10"/>
        <v>41969.643634259257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1"/>
        <v>3.4000000000000002E-2</v>
      </c>
      <c r="P186" s="6">
        <f t="shared" si="8"/>
        <v>25.5</v>
      </c>
      <c r="Q186" t="s">
        <v>8327</v>
      </c>
      <c r="R186" t="s">
        <v>8331</v>
      </c>
      <c r="S186" s="13">
        <f t="shared" si="9"/>
        <v>41825.791226851856</v>
      </c>
      <c r="T186" s="13">
        <f t="shared" si="10"/>
        <v>41882.957638888889</v>
      </c>
    </row>
    <row r="187" spans="1:20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1"/>
        <v>5.5E-2</v>
      </c>
      <c r="P187" s="6">
        <f t="shared" si="8"/>
        <v>220</v>
      </c>
      <c r="Q187" t="s">
        <v>8327</v>
      </c>
      <c r="R187" t="s">
        <v>8331</v>
      </c>
      <c r="S187" s="13">
        <f t="shared" si="9"/>
        <v>42570.91133101852</v>
      </c>
      <c r="T187" s="13">
        <f t="shared" si="10"/>
        <v>42600.702997685185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1"/>
        <v>0</v>
      </c>
      <c r="P188" s="6" t="e">
        <f t="shared" si="8"/>
        <v>#DIV/0!</v>
      </c>
      <c r="Q188" t="s">
        <v>8327</v>
      </c>
      <c r="R188" t="s">
        <v>8331</v>
      </c>
      <c r="S188" s="13">
        <f t="shared" si="9"/>
        <v>42767.812893518523</v>
      </c>
      <c r="T188" s="13">
        <f t="shared" si="10"/>
        <v>42797.624999999993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1"/>
        <v>0.16</v>
      </c>
      <c r="P189" s="6">
        <f t="shared" si="8"/>
        <v>160</v>
      </c>
      <c r="Q189" t="s">
        <v>8327</v>
      </c>
      <c r="R189" t="s">
        <v>8331</v>
      </c>
      <c r="S189" s="13">
        <f t="shared" si="9"/>
        <v>42182.234456018516</v>
      </c>
      <c r="T189" s="13">
        <f t="shared" si="10"/>
        <v>42206.082638888889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1"/>
        <v>0</v>
      </c>
      <c r="P190" s="6" t="e">
        <f t="shared" si="8"/>
        <v>#DIV/0!</v>
      </c>
      <c r="Q190" t="s">
        <v>8327</v>
      </c>
      <c r="R190" t="s">
        <v>8331</v>
      </c>
      <c r="S190" s="13">
        <f t="shared" si="9"/>
        <v>41857.18304398148</v>
      </c>
      <c r="T190" s="13">
        <f t="shared" si="10"/>
        <v>41886.974710648145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1"/>
        <v>6.8999999999999997E-4</v>
      </c>
      <c r="P191" s="6">
        <f t="shared" si="8"/>
        <v>69</v>
      </c>
      <c r="Q191" t="s">
        <v>8327</v>
      </c>
      <c r="R191" t="s">
        <v>8331</v>
      </c>
      <c r="S191" s="13">
        <f t="shared" si="9"/>
        <v>42556.690706018519</v>
      </c>
      <c r="T191" s="13">
        <f t="shared" si="10"/>
        <v>42616.482372685183</v>
      </c>
    </row>
    <row r="192" spans="1:20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1"/>
        <v>4.1666666666666666E-3</v>
      </c>
      <c r="P192" s="6">
        <f t="shared" si="8"/>
        <v>50</v>
      </c>
      <c r="Q192" t="s">
        <v>8327</v>
      </c>
      <c r="R192" t="s">
        <v>8331</v>
      </c>
      <c r="S192" s="13">
        <f t="shared" si="9"/>
        <v>42527.650995370372</v>
      </c>
      <c r="T192" s="13">
        <f t="shared" si="10"/>
        <v>42537.442662037036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1"/>
        <v>0.05</v>
      </c>
      <c r="P193" s="6">
        <f t="shared" si="8"/>
        <v>83.333333333333329</v>
      </c>
      <c r="Q193" t="s">
        <v>8327</v>
      </c>
      <c r="R193" t="s">
        <v>8331</v>
      </c>
      <c r="S193" s="13">
        <f t="shared" si="9"/>
        <v>42239.441412037035</v>
      </c>
      <c r="T193" s="13">
        <f t="shared" si="10"/>
        <v>42279.233078703699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1"/>
        <v>1.7E-5</v>
      </c>
      <c r="P194" s="6">
        <f t="shared" si="8"/>
        <v>5.666666666666667</v>
      </c>
      <c r="Q194" t="s">
        <v>8327</v>
      </c>
      <c r="R194" t="s">
        <v>8331</v>
      </c>
      <c r="S194" s="13">
        <f t="shared" si="9"/>
        <v>41899.792037037041</v>
      </c>
      <c r="T194" s="13">
        <f t="shared" si="10"/>
        <v>41929.583703703705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1"/>
        <v>0</v>
      </c>
      <c r="P195" s="6" t="e">
        <f t="shared" ref="P195:P258" si="12">E195/L195</f>
        <v>#DIV/0!</v>
      </c>
      <c r="Q195" t="s">
        <v>8327</v>
      </c>
      <c r="R195" t="s">
        <v>8331</v>
      </c>
      <c r="S195" s="13">
        <f t="shared" ref="S195:S258" si="13">(((J195/60)/60)/24)+DATE(1970,1,1)</f>
        <v>41911.934791666667</v>
      </c>
      <c r="T195" s="13">
        <f t="shared" ref="T195:T258" si="14">(((I195/60)/60)/24)+DATE(1970,1,1)+(-5/24)</f>
        <v>41971.768124999995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ref="O196:O259" si="15">E196/D196</f>
        <v>1.1999999999999999E-3</v>
      </c>
      <c r="P196" s="6">
        <f t="shared" si="12"/>
        <v>1</v>
      </c>
      <c r="Q196" t="s">
        <v>8327</v>
      </c>
      <c r="R196" t="s">
        <v>8331</v>
      </c>
      <c r="S196" s="13">
        <f t="shared" si="13"/>
        <v>42375.996886574074</v>
      </c>
      <c r="T196" s="13">
        <f t="shared" si="14"/>
        <v>42435.788553240738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5"/>
        <v>0</v>
      </c>
      <c r="P197" s="6" t="e">
        <f t="shared" si="12"/>
        <v>#DIV/0!</v>
      </c>
      <c r="Q197" t="s">
        <v>8327</v>
      </c>
      <c r="R197" t="s">
        <v>8331</v>
      </c>
      <c r="S197" s="13">
        <f t="shared" si="13"/>
        <v>42135.67050925926</v>
      </c>
      <c r="T197" s="13">
        <f t="shared" si="14"/>
        <v>42195.462175925924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5"/>
        <v>0.41857142857142859</v>
      </c>
      <c r="P198" s="6">
        <f t="shared" si="12"/>
        <v>77.10526315789474</v>
      </c>
      <c r="Q198" t="s">
        <v>8327</v>
      </c>
      <c r="R198" t="s">
        <v>8331</v>
      </c>
      <c r="S198" s="13">
        <f t="shared" si="13"/>
        <v>42259.542800925927</v>
      </c>
      <c r="T198" s="13">
        <f t="shared" si="14"/>
        <v>42287.666666666664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5"/>
        <v>0.1048</v>
      </c>
      <c r="P199" s="6">
        <f t="shared" si="12"/>
        <v>32.75</v>
      </c>
      <c r="Q199" t="s">
        <v>8327</v>
      </c>
      <c r="R199" t="s">
        <v>8331</v>
      </c>
      <c r="S199" s="13">
        <f t="shared" si="13"/>
        <v>42741.848379629635</v>
      </c>
      <c r="T199" s="13">
        <f t="shared" si="14"/>
        <v>42783.666666666664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5"/>
        <v>1.116E-2</v>
      </c>
      <c r="P200" s="6">
        <f t="shared" si="12"/>
        <v>46.5</v>
      </c>
      <c r="Q200" t="s">
        <v>8327</v>
      </c>
      <c r="R200" t="s">
        <v>8331</v>
      </c>
      <c r="S200" s="13">
        <f t="shared" si="13"/>
        <v>41887.383356481485</v>
      </c>
      <c r="T200" s="13">
        <f t="shared" si="14"/>
        <v>41917.175023148149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5"/>
        <v>0</v>
      </c>
      <c r="P201" s="6" t="e">
        <f t="shared" si="12"/>
        <v>#DIV/0!</v>
      </c>
      <c r="Q201" t="s">
        <v>8327</v>
      </c>
      <c r="R201" t="s">
        <v>8331</v>
      </c>
      <c r="S201" s="13">
        <f t="shared" si="13"/>
        <v>42584.123865740738</v>
      </c>
      <c r="T201" s="13">
        <f t="shared" si="14"/>
        <v>42613.915532407402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5"/>
        <v>0.26192500000000002</v>
      </c>
      <c r="P202" s="6">
        <f t="shared" si="12"/>
        <v>87.308333333333337</v>
      </c>
      <c r="Q202" t="s">
        <v>8327</v>
      </c>
      <c r="R202" t="s">
        <v>8331</v>
      </c>
      <c r="S202" s="13">
        <f t="shared" si="13"/>
        <v>41867.083368055559</v>
      </c>
      <c r="T202" s="13">
        <f t="shared" si="14"/>
        <v>41896.875034722223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5"/>
        <v>0.58461538461538465</v>
      </c>
      <c r="P203" s="6">
        <f t="shared" si="12"/>
        <v>54.285714285714285</v>
      </c>
      <c r="Q203" t="s">
        <v>8327</v>
      </c>
      <c r="R203" t="s">
        <v>8331</v>
      </c>
      <c r="S203" s="13">
        <f t="shared" si="13"/>
        <v>42023.818622685183</v>
      </c>
      <c r="T203" s="13">
        <f t="shared" si="14"/>
        <v>42043.610289351847</v>
      </c>
    </row>
    <row r="204" spans="1:20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5"/>
        <v>0</v>
      </c>
      <c r="P204" s="6" t="e">
        <f t="shared" si="12"/>
        <v>#DIV/0!</v>
      </c>
      <c r="Q204" t="s">
        <v>8327</v>
      </c>
      <c r="R204" t="s">
        <v>8331</v>
      </c>
      <c r="S204" s="13">
        <f t="shared" si="13"/>
        <v>42255.927824074075</v>
      </c>
      <c r="T204" s="13">
        <f t="shared" si="14"/>
        <v>42285.665972222218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5"/>
        <v>0.2984</v>
      </c>
      <c r="P205" s="6">
        <f t="shared" si="12"/>
        <v>93.25</v>
      </c>
      <c r="Q205" t="s">
        <v>8327</v>
      </c>
      <c r="R205" t="s">
        <v>8331</v>
      </c>
      <c r="S205" s="13">
        <f t="shared" si="13"/>
        <v>41973.847962962958</v>
      </c>
      <c r="T205" s="13">
        <f t="shared" si="14"/>
        <v>42033.639629629623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5"/>
        <v>0.50721666666666665</v>
      </c>
      <c r="P206" s="6">
        <f t="shared" si="12"/>
        <v>117.68368136117556</v>
      </c>
      <c r="Q206" t="s">
        <v>8327</v>
      </c>
      <c r="R206" t="s">
        <v>8331</v>
      </c>
      <c r="S206" s="13">
        <f t="shared" si="13"/>
        <v>42556.583368055552</v>
      </c>
      <c r="T206" s="13">
        <f t="shared" si="14"/>
        <v>42586.375034722216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5"/>
        <v>0.16250000000000001</v>
      </c>
      <c r="P207" s="6">
        <f t="shared" si="12"/>
        <v>76.470588235294116</v>
      </c>
      <c r="Q207" t="s">
        <v>8327</v>
      </c>
      <c r="R207" t="s">
        <v>8331</v>
      </c>
      <c r="S207" s="13">
        <f t="shared" si="13"/>
        <v>42248.632199074069</v>
      </c>
      <c r="T207" s="13">
        <f t="shared" si="14"/>
        <v>42283.423865740733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5"/>
        <v>0</v>
      </c>
      <c r="P208" s="6" t="e">
        <f t="shared" si="12"/>
        <v>#DIV/0!</v>
      </c>
      <c r="Q208" t="s">
        <v>8327</v>
      </c>
      <c r="R208" t="s">
        <v>8331</v>
      </c>
      <c r="S208" s="13">
        <f t="shared" si="13"/>
        <v>42567.004432870366</v>
      </c>
      <c r="T208" s="13">
        <f t="shared" si="14"/>
        <v>42587.79609953703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5"/>
        <v>0.15214285714285714</v>
      </c>
      <c r="P209" s="6">
        <f t="shared" si="12"/>
        <v>163.84615384615384</v>
      </c>
      <c r="Q209" t="s">
        <v>8327</v>
      </c>
      <c r="R209" t="s">
        <v>8331</v>
      </c>
      <c r="S209" s="13">
        <f t="shared" si="13"/>
        <v>41978.197199074071</v>
      </c>
      <c r="T209" s="13">
        <f t="shared" si="14"/>
        <v>42007.988865740735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5"/>
        <v>0</v>
      </c>
      <c r="P210" s="6" t="e">
        <f t="shared" si="12"/>
        <v>#DIV/0!</v>
      </c>
      <c r="Q210" t="s">
        <v>8327</v>
      </c>
      <c r="R210" t="s">
        <v>8331</v>
      </c>
      <c r="S210" s="13">
        <f t="shared" si="13"/>
        <v>41959.369988425926</v>
      </c>
      <c r="T210" s="13">
        <f t="shared" si="14"/>
        <v>41989.16165509259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5"/>
        <v>0</v>
      </c>
      <c r="P211" s="6" t="e">
        <f t="shared" si="12"/>
        <v>#DIV/0!</v>
      </c>
      <c r="Q211" t="s">
        <v>8327</v>
      </c>
      <c r="R211" t="s">
        <v>8331</v>
      </c>
      <c r="S211" s="13">
        <f t="shared" si="13"/>
        <v>42165.922858796301</v>
      </c>
      <c r="T211" s="13">
        <f t="shared" si="14"/>
        <v>42195.714525462965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5"/>
        <v>0.2525</v>
      </c>
      <c r="P212" s="6">
        <f t="shared" si="12"/>
        <v>91.818181818181813</v>
      </c>
      <c r="Q212" t="s">
        <v>8327</v>
      </c>
      <c r="R212" t="s">
        <v>8331</v>
      </c>
      <c r="S212" s="13">
        <f t="shared" si="13"/>
        <v>42249.064722222218</v>
      </c>
      <c r="T212" s="13">
        <f t="shared" si="14"/>
        <v>42277.999999999993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5"/>
        <v>0.44600000000000001</v>
      </c>
      <c r="P213" s="6">
        <f t="shared" si="12"/>
        <v>185.83333333333334</v>
      </c>
      <c r="Q213" t="s">
        <v>8327</v>
      </c>
      <c r="R213" t="s">
        <v>8331</v>
      </c>
      <c r="S213" s="13">
        <f t="shared" si="13"/>
        <v>42236.159918981488</v>
      </c>
      <c r="T213" s="13">
        <f t="shared" si="14"/>
        <v>42265.951585648152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5"/>
        <v>1.5873015873015873E-4</v>
      </c>
      <c r="P214" s="6">
        <f t="shared" si="12"/>
        <v>1</v>
      </c>
      <c r="Q214" t="s">
        <v>8327</v>
      </c>
      <c r="R214" t="s">
        <v>8331</v>
      </c>
      <c r="S214" s="13">
        <f t="shared" si="13"/>
        <v>42416.881018518514</v>
      </c>
      <c r="T214" s="13">
        <f t="shared" si="14"/>
        <v>42476.631018518521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5"/>
        <v>4.0000000000000002E-4</v>
      </c>
      <c r="P215" s="6">
        <f t="shared" si="12"/>
        <v>20</v>
      </c>
      <c r="Q215" t="s">
        <v>8327</v>
      </c>
      <c r="R215" t="s">
        <v>8331</v>
      </c>
      <c r="S215" s="13">
        <f t="shared" si="13"/>
        <v>42202.594293981485</v>
      </c>
      <c r="T215" s="13">
        <f t="shared" si="14"/>
        <v>42232.379641203697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5"/>
        <v>8.0000000000000007E-5</v>
      </c>
      <c r="P216" s="6">
        <f t="shared" si="12"/>
        <v>1</v>
      </c>
      <c r="Q216" t="s">
        <v>8327</v>
      </c>
      <c r="R216" t="s">
        <v>8331</v>
      </c>
      <c r="S216" s="13">
        <f t="shared" si="13"/>
        <v>42009.64061342593</v>
      </c>
      <c r="T216" s="13">
        <f t="shared" si="14"/>
        <v>42069.432280092595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5"/>
        <v>2.2727272727272726E-3</v>
      </c>
      <c r="P217" s="6">
        <f t="shared" si="12"/>
        <v>10</v>
      </c>
      <c r="Q217" t="s">
        <v>8327</v>
      </c>
      <c r="R217" t="s">
        <v>8331</v>
      </c>
      <c r="S217" s="13">
        <f t="shared" si="13"/>
        <v>42375.230115740742</v>
      </c>
      <c r="T217" s="13">
        <f t="shared" si="14"/>
        <v>42417.790972222218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5"/>
        <v>0.55698440000000005</v>
      </c>
      <c r="P218" s="6">
        <f t="shared" si="12"/>
        <v>331.53833333333336</v>
      </c>
      <c r="Q218" t="s">
        <v>8327</v>
      </c>
      <c r="R218" t="s">
        <v>8331</v>
      </c>
      <c r="S218" s="13">
        <f t="shared" si="13"/>
        <v>42066.958761574075</v>
      </c>
      <c r="T218" s="13">
        <f t="shared" si="14"/>
        <v>42116.708761574067</v>
      </c>
    </row>
    <row r="219" spans="1:20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5"/>
        <v>0.11942999999999999</v>
      </c>
      <c r="P219" s="6">
        <f t="shared" si="12"/>
        <v>314.28947368421052</v>
      </c>
      <c r="Q219" t="s">
        <v>8327</v>
      </c>
      <c r="R219" t="s">
        <v>8331</v>
      </c>
      <c r="S219" s="13">
        <f t="shared" si="13"/>
        <v>41970.64061342593</v>
      </c>
      <c r="T219" s="13">
        <f t="shared" si="14"/>
        <v>42001.432280092595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5"/>
        <v>0.02</v>
      </c>
      <c r="P220" s="6">
        <f t="shared" si="12"/>
        <v>100</v>
      </c>
      <c r="Q220" t="s">
        <v>8327</v>
      </c>
      <c r="R220" t="s">
        <v>8331</v>
      </c>
      <c r="S220" s="13">
        <f t="shared" si="13"/>
        <v>42079.628344907411</v>
      </c>
      <c r="T220" s="13">
        <f t="shared" si="14"/>
        <v>42139.420011574075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5"/>
        <v>0.17630000000000001</v>
      </c>
      <c r="P221" s="6">
        <f t="shared" si="12"/>
        <v>115.98684210526316</v>
      </c>
      <c r="Q221" t="s">
        <v>8327</v>
      </c>
      <c r="R221" t="s">
        <v>8331</v>
      </c>
      <c r="S221" s="13">
        <f t="shared" si="13"/>
        <v>42429.326678240745</v>
      </c>
      <c r="T221" s="13">
        <f t="shared" si="14"/>
        <v>42461.082638888889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5"/>
        <v>7.1999999999999998E-3</v>
      </c>
      <c r="P222" s="6">
        <f t="shared" si="12"/>
        <v>120</v>
      </c>
      <c r="Q222" t="s">
        <v>8327</v>
      </c>
      <c r="R222" t="s">
        <v>8331</v>
      </c>
      <c r="S222" s="13">
        <f t="shared" si="13"/>
        <v>42195.643865740742</v>
      </c>
      <c r="T222" s="13">
        <f t="shared" si="14"/>
        <v>42236.629166666658</v>
      </c>
    </row>
    <row r="223" spans="1:20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5"/>
        <v>0</v>
      </c>
      <c r="P223" s="6" t="e">
        <f t="shared" si="12"/>
        <v>#DIV/0!</v>
      </c>
      <c r="Q223" t="s">
        <v>8327</v>
      </c>
      <c r="R223" t="s">
        <v>8331</v>
      </c>
      <c r="S223" s="13">
        <f t="shared" si="13"/>
        <v>42031.837546296301</v>
      </c>
      <c r="T223" s="13">
        <f t="shared" si="14"/>
        <v>42091.587546296294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5"/>
        <v>0.13</v>
      </c>
      <c r="P224" s="6">
        <f t="shared" si="12"/>
        <v>65</v>
      </c>
      <c r="Q224" t="s">
        <v>8327</v>
      </c>
      <c r="R224" t="s">
        <v>8331</v>
      </c>
      <c r="S224" s="13">
        <f t="shared" si="13"/>
        <v>42031.769884259258</v>
      </c>
      <c r="T224" s="13">
        <f t="shared" si="14"/>
        <v>42089.902083333327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5"/>
        <v>0</v>
      </c>
      <c r="P225" s="6" t="e">
        <f t="shared" si="12"/>
        <v>#DIV/0!</v>
      </c>
      <c r="Q225" t="s">
        <v>8327</v>
      </c>
      <c r="R225" t="s">
        <v>8331</v>
      </c>
      <c r="S225" s="13">
        <f t="shared" si="13"/>
        <v>42482.048032407409</v>
      </c>
      <c r="T225" s="13">
        <f t="shared" si="14"/>
        <v>42511.836805555555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5"/>
        <v>0</v>
      </c>
      <c r="P226" s="6" t="e">
        <f t="shared" si="12"/>
        <v>#DIV/0!</v>
      </c>
      <c r="Q226" t="s">
        <v>8327</v>
      </c>
      <c r="R226" t="s">
        <v>8331</v>
      </c>
      <c r="S226" s="13">
        <f t="shared" si="13"/>
        <v>42135.235254629632</v>
      </c>
      <c r="T226" s="13">
        <f t="shared" si="14"/>
        <v>42195.026921296296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5"/>
        <v>0</v>
      </c>
      <c r="P227" s="6" t="e">
        <f t="shared" si="12"/>
        <v>#DIV/0!</v>
      </c>
      <c r="Q227" t="s">
        <v>8327</v>
      </c>
      <c r="R227" t="s">
        <v>8331</v>
      </c>
      <c r="S227" s="13">
        <f t="shared" si="13"/>
        <v>42438.961273148147</v>
      </c>
      <c r="T227" s="13">
        <f t="shared" si="14"/>
        <v>42468.711273148147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5"/>
        <v>8.6206896551724137E-3</v>
      </c>
      <c r="P228" s="6">
        <f t="shared" si="12"/>
        <v>125</v>
      </c>
      <c r="Q228" t="s">
        <v>8327</v>
      </c>
      <c r="R228" t="s">
        <v>8331</v>
      </c>
      <c r="S228" s="13">
        <f t="shared" si="13"/>
        <v>42106.666018518517</v>
      </c>
      <c r="T228" s="13">
        <f t="shared" si="14"/>
        <v>42155.186805555553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5"/>
        <v>0</v>
      </c>
      <c r="P229" s="6" t="e">
        <f t="shared" si="12"/>
        <v>#DIV/0!</v>
      </c>
      <c r="Q229" t="s">
        <v>8327</v>
      </c>
      <c r="R229" t="s">
        <v>8331</v>
      </c>
      <c r="S229" s="13">
        <f t="shared" si="13"/>
        <v>42164.893993055557</v>
      </c>
      <c r="T229" s="13">
        <f t="shared" si="14"/>
        <v>42194.685659722221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5"/>
        <v>0</v>
      </c>
      <c r="P230" s="6" t="e">
        <f t="shared" si="12"/>
        <v>#DIV/0!</v>
      </c>
      <c r="Q230" t="s">
        <v>8327</v>
      </c>
      <c r="R230" t="s">
        <v>8331</v>
      </c>
      <c r="S230" s="13">
        <f t="shared" si="13"/>
        <v>42096.686400462961</v>
      </c>
      <c r="T230" s="13">
        <f t="shared" si="14"/>
        <v>42156.478067129625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5"/>
        <v>0</v>
      </c>
      <c r="P231" s="6" t="e">
        <f t="shared" si="12"/>
        <v>#DIV/0!</v>
      </c>
      <c r="Q231" t="s">
        <v>8327</v>
      </c>
      <c r="R231" t="s">
        <v>8331</v>
      </c>
      <c r="S231" s="13">
        <f t="shared" si="13"/>
        <v>42383.933993055558</v>
      </c>
      <c r="T231" s="13">
        <f t="shared" si="14"/>
        <v>42413.725659722222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5"/>
        <v>4.0000000000000001E-3</v>
      </c>
      <c r="P232" s="6">
        <f t="shared" si="12"/>
        <v>30</v>
      </c>
      <c r="Q232" t="s">
        <v>8327</v>
      </c>
      <c r="R232" t="s">
        <v>8331</v>
      </c>
      <c r="S232" s="13">
        <f t="shared" si="13"/>
        <v>42129.777210648142</v>
      </c>
      <c r="T232" s="13">
        <f t="shared" si="14"/>
        <v>42159.568877314807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5"/>
        <v>0</v>
      </c>
      <c r="P233" s="6" t="e">
        <f t="shared" si="12"/>
        <v>#DIV/0!</v>
      </c>
      <c r="Q233" t="s">
        <v>8327</v>
      </c>
      <c r="R233" t="s">
        <v>8331</v>
      </c>
      <c r="S233" s="13">
        <f t="shared" si="13"/>
        <v>42341.958923611113</v>
      </c>
      <c r="T233" s="13">
        <f t="shared" si="14"/>
        <v>42371.750590277778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5"/>
        <v>2.75E-2</v>
      </c>
      <c r="P234" s="6">
        <f t="shared" si="12"/>
        <v>15.714285714285714</v>
      </c>
      <c r="Q234" t="s">
        <v>8327</v>
      </c>
      <c r="R234" t="s">
        <v>8331</v>
      </c>
      <c r="S234" s="13">
        <f t="shared" si="13"/>
        <v>42032.82576388889</v>
      </c>
      <c r="T234" s="13">
        <f t="shared" si="14"/>
        <v>42062.617430555554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5"/>
        <v>0</v>
      </c>
      <c r="P235" s="6" t="e">
        <f t="shared" si="12"/>
        <v>#DIV/0!</v>
      </c>
      <c r="Q235" t="s">
        <v>8327</v>
      </c>
      <c r="R235" t="s">
        <v>8331</v>
      </c>
      <c r="S235" s="13">
        <f t="shared" si="13"/>
        <v>42612.911712962959</v>
      </c>
      <c r="T235" s="13">
        <f t="shared" si="14"/>
        <v>42642.703379629624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5"/>
        <v>0.40100000000000002</v>
      </c>
      <c r="P236" s="6">
        <f t="shared" si="12"/>
        <v>80.2</v>
      </c>
      <c r="Q236" t="s">
        <v>8327</v>
      </c>
      <c r="R236" t="s">
        <v>8331</v>
      </c>
      <c r="S236" s="13">
        <f t="shared" si="13"/>
        <v>42136.035405092596</v>
      </c>
      <c r="T236" s="13">
        <f t="shared" si="14"/>
        <v>42175.82707175926</v>
      </c>
    </row>
    <row r="237" spans="1:20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5"/>
        <v>0</v>
      </c>
      <c r="P237" s="6" t="e">
        <f t="shared" si="12"/>
        <v>#DIV/0!</v>
      </c>
      <c r="Q237" t="s">
        <v>8327</v>
      </c>
      <c r="R237" t="s">
        <v>8331</v>
      </c>
      <c r="S237" s="13">
        <f t="shared" si="13"/>
        <v>42164.908530092594</v>
      </c>
      <c r="T237" s="13">
        <f t="shared" si="14"/>
        <v>42194.700196759259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5"/>
        <v>0</v>
      </c>
      <c r="P238" s="6" t="e">
        <f t="shared" si="12"/>
        <v>#DIV/0!</v>
      </c>
      <c r="Q238" t="s">
        <v>8327</v>
      </c>
      <c r="R238" t="s">
        <v>8331</v>
      </c>
      <c r="S238" s="13">
        <f t="shared" si="13"/>
        <v>42321.08447916666</v>
      </c>
      <c r="T238" s="13">
        <f t="shared" si="14"/>
        <v>42373.791666666664</v>
      </c>
    </row>
    <row r="239" spans="1:20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5"/>
        <v>3.3333333333333335E-3</v>
      </c>
      <c r="P239" s="6">
        <f t="shared" si="12"/>
        <v>50</v>
      </c>
      <c r="Q239" t="s">
        <v>8327</v>
      </c>
      <c r="R239" t="s">
        <v>8331</v>
      </c>
      <c r="S239" s="13">
        <f t="shared" si="13"/>
        <v>42377.577187499999</v>
      </c>
      <c r="T239" s="13">
        <f t="shared" si="14"/>
        <v>42437.368854166663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5"/>
        <v>0</v>
      </c>
      <c r="P240" s="6" t="e">
        <f t="shared" si="12"/>
        <v>#DIV/0!</v>
      </c>
      <c r="Q240" t="s">
        <v>8327</v>
      </c>
      <c r="R240" t="s">
        <v>8331</v>
      </c>
      <c r="S240" s="13">
        <f t="shared" si="13"/>
        <v>42713.962499999994</v>
      </c>
      <c r="T240" s="13">
        <f t="shared" si="14"/>
        <v>42734.166666666664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5"/>
        <v>0.25</v>
      </c>
      <c r="P241" s="6">
        <f t="shared" si="12"/>
        <v>50</v>
      </c>
      <c r="Q241" t="s">
        <v>8327</v>
      </c>
      <c r="R241" t="s">
        <v>8331</v>
      </c>
      <c r="S241" s="13">
        <f t="shared" si="13"/>
        <v>42297.110300925924</v>
      </c>
      <c r="T241" s="13">
        <f t="shared" si="14"/>
        <v>42316.291666666664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5"/>
        <v>1.0763413333333334</v>
      </c>
      <c r="P242" s="6">
        <f t="shared" si="12"/>
        <v>117.84759124087591</v>
      </c>
      <c r="Q242" t="s">
        <v>8327</v>
      </c>
      <c r="R242" t="s">
        <v>8332</v>
      </c>
      <c r="S242" s="13">
        <f t="shared" si="13"/>
        <v>41354.708460648151</v>
      </c>
      <c r="T242" s="13">
        <f t="shared" si="14"/>
        <v>41399.500127314815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5"/>
        <v>1.1263736263736264</v>
      </c>
      <c r="P243" s="6">
        <f t="shared" si="12"/>
        <v>109.04255319148936</v>
      </c>
      <c r="Q243" t="s">
        <v>8327</v>
      </c>
      <c r="R243" t="s">
        <v>8332</v>
      </c>
      <c r="S243" s="13">
        <f t="shared" si="13"/>
        <v>41949.697962962964</v>
      </c>
      <c r="T243" s="13">
        <f t="shared" si="14"/>
        <v>41994.489629629628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5"/>
        <v>1.1346153846153846</v>
      </c>
      <c r="P244" s="6">
        <f t="shared" si="12"/>
        <v>73.019801980198025</v>
      </c>
      <c r="Q244" t="s">
        <v>8327</v>
      </c>
      <c r="R244" t="s">
        <v>8332</v>
      </c>
      <c r="S244" s="13">
        <f t="shared" si="13"/>
        <v>40862.492939814816</v>
      </c>
      <c r="T244" s="13">
        <f t="shared" si="14"/>
        <v>40897.28460648148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5"/>
        <v>1.0259199999999999</v>
      </c>
      <c r="P245" s="6">
        <f t="shared" si="12"/>
        <v>78.195121951219505</v>
      </c>
      <c r="Q245" t="s">
        <v>8327</v>
      </c>
      <c r="R245" t="s">
        <v>8332</v>
      </c>
      <c r="S245" s="13">
        <f t="shared" si="13"/>
        <v>41662.047500000001</v>
      </c>
      <c r="T245" s="13">
        <f t="shared" si="14"/>
        <v>41691.839166666665</v>
      </c>
    </row>
    <row r="246" spans="1:20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5"/>
        <v>1.1375714285714287</v>
      </c>
      <c r="P246" s="6">
        <f t="shared" si="12"/>
        <v>47.398809523809526</v>
      </c>
      <c r="Q246" t="s">
        <v>8327</v>
      </c>
      <c r="R246" t="s">
        <v>8332</v>
      </c>
      <c r="S246" s="13">
        <f t="shared" si="13"/>
        <v>40213.323599537034</v>
      </c>
      <c r="T246" s="13">
        <f t="shared" si="14"/>
        <v>40253.087499999994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5"/>
        <v>1.0371999999999999</v>
      </c>
      <c r="P247" s="6">
        <f t="shared" si="12"/>
        <v>54.020833333333336</v>
      </c>
      <c r="Q247" t="s">
        <v>8327</v>
      </c>
      <c r="R247" t="s">
        <v>8332</v>
      </c>
      <c r="S247" s="13">
        <f t="shared" si="13"/>
        <v>41107.053067129629</v>
      </c>
      <c r="T247" s="13">
        <f t="shared" si="14"/>
        <v>41136.844733796293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5"/>
        <v>3.0546000000000002</v>
      </c>
      <c r="P248" s="6">
        <f t="shared" si="12"/>
        <v>68.488789237668158</v>
      </c>
      <c r="Q248" t="s">
        <v>8327</v>
      </c>
      <c r="R248" t="s">
        <v>8332</v>
      </c>
      <c r="S248" s="13">
        <f t="shared" si="13"/>
        <v>40480.363483796296</v>
      </c>
      <c r="T248" s="13">
        <f t="shared" si="14"/>
        <v>40530.196817129625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5"/>
        <v>1.341</v>
      </c>
      <c r="P249" s="6">
        <f t="shared" si="12"/>
        <v>108.14516129032258</v>
      </c>
      <c r="Q249" t="s">
        <v>8327</v>
      </c>
      <c r="R249" t="s">
        <v>8332</v>
      </c>
      <c r="S249" s="13">
        <f t="shared" si="13"/>
        <v>40430.604328703703</v>
      </c>
      <c r="T249" s="13">
        <f t="shared" si="14"/>
        <v>40466.943749999999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5"/>
        <v>1.0133294117647058</v>
      </c>
      <c r="P250" s="6">
        <f t="shared" si="12"/>
        <v>589.95205479452056</v>
      </c>
      <c r="Q250" t="s">
        <v>8327</v>
      </c>
      <c r="R250" t="s">
        <v>8332</v>
      </c>
      <c r="S250" s="13">
        <f t="shared" si="13"/>
        <v>40870.774409722224</v>
      </c>
      <c r="T250" s="13">
        <f t="shared" si="14"/>
        <v>40915.566076388888</v>
      </c>
    </row>
    <row r="251" spans="1:20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5"/>
        <v>1.1292</v>
      </c>
      <c r="P251" s="6">
        <f t="shared" si="12"/>
        <v>48.051063829787232</v>
      </c>
      <c r="Q251" t="s">
        <v>8327</v>
      </c>
      <c r="R251" t="s">
        <v>8332</v>
      </c>
      <c r="S251" s="13">
        <f t="shared" si="13"/>
        <v>40332.923842592594</v>
      </c>
      <c r="T251" s="13">
        <f t="shared" si="14"/>
        <v>40412.527777777774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5"/>
        <v>1.0558333333333334</v>
      </c>
      <c r="P252" s="6">
        <f t="shared" si="12"/>
        <v>72.482837528604122</v>
      </c>
      <c r="Q252" t="s">
        <v>8327</v>
      </c>
      <c r="R252" t="s">
        <v>8332</v>
      </c>
      <c r="S252" s="13">
        <f t="shared" si="13"/>
        <v>41401.565868055557</v>
      </c>
      <c r="T252" s="13">
        <f t="shared" si="14"/>
        <v>41431.357534722221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5"/>
        <v>1.2557142857142858</v>
      </c>
      <c r="P253" s="6">
        <f t="shared" si="12"/>
        <v>57.077922077922075</v>
      </c>
      <c r="Q253" t="s">
        <v>8327</v>
      </c>
      <c r="R253" t="s">
        <v>8332</v>
      </c>
      <c r="S253" s="13">
        <f t="shared" si="13"/>
        <v>41013.787569444445</v>
      </c>
      <c r="T253" s="13">
        <f t="shared" si="14"/>
        <v>41045.583333333328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5"/>
        <v>1.8455999999999999</v>
      </c>
      <c r="P254" s="6">
        <f t="shared" si="12"/>
        <v>85.444444444444443</v>
      </c>
      <c r="Q254" t="s">
        <v>8327</v>
      </c>
      <c r="R254" t="s">
        <v>8332</v>
      </c>
      <c r="S254" s="13">
        <f t="shared" si="13"/>
        <v>40266.662708333337</v>
      </c>
      <c r="T254" s="13">
        <f t="shared" si="14"/>
        <v>40329.957638888889</v>
      </c>
    </row>
    <row r="255" spans="1:20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5"/>
        <v>1.0073333333333334</v>
      </c>
      <c r="P255" s="6">
        <f t="shared" si="12"/>
        <v>215.85714285714286</v>
      </c>
      <c r="Q255" t="s">
        <v>8327</v>
      </c>
      <c r="R255" t="s">
        <v>8332</v>
      </c>
      <c r="S255" s="13">
        <f t="shared" si="13"/>
        <v>40924.650868055556</v>
      </c>
      <c r="T255" s="13">
        <f t="shared" si="14"/>
        <v>40954.44253472222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5"/>
        <v>1.1694724999999999</v>
      </c>
      <c r="P256" s="6">
        <f t="shared" si="12"/>
        <v>89.38643312101911</v>
      </c>
      <c r="Q256" t="s">
        <v>8327</v>
      </c>
      <c r="R256" t="s">
        <v>8332</v>
      </c>
      <c r="S256" s="13">
        <f t="shared" si="13"/>
        <v>42263.952662037031</v>
      </c>
      <c r="T256" s="13">
        <f t="shared" si="14"/>
        <v>42293.874999999993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5"/>
        <v>1.0673325</v>
      </c>
      <c r="P257" s="6">
        <f t="shared" si="12"/>
        <v>45.418404255319146</v>
      </c>
      <c r="Q257" t="s">
        <v>8327</v>
      </c>
      <c r="R257" t="s">
        <v>8332</v>
      </c>
      <c r="S257" s="13">
        <f t="shared" si="13"/>
        <v>40588.526412037041</v>
      </c>
      <c r="T257" s="13">
        <f t="shared" si="14"/>
        <v>40618.276412037034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5"/>
        <v>1.391</v>
      </c>
      <c r="P258" s="6">
        <f t="shared" si="12"/>
        <v>65.756363636363631</v>
      </c>
      <c r="Q258" t="s">
        <v>8327</v>
      </c>
      <c r="R258" t="s">
        <v>8332</v>
      </c>
      <c r="S258" s="13">
        <f t="shared" si="13"/>
        <v>41319.769293981481</v>
      </c>
      <c r="T258" s="13">
        <f t="shared" si="14"/>
        <v>41349.560960648145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15"/>
        <v>1.0672648571428571</v>
      </c>
      <c r="P259" s="6">
        <f t="shared" ref="P259:P322" si="16">E259/L259</f>
        <v>66.70405357142856</v>
      </c>
      <c r="Q259" t="s">
        <v>8327</v>
      </c>
      <c r="R259" t="s">
        <v>8332</v>
      </c>
      <c r="S259" s="13">
        <f t="shared" ref="S259:S322" si="17">(((J259/60)/60)/24)+DATE(1970,1,1)</f>
        <v>42479.626875000002</v>
      </c>
      <c r="T259" s="13">
        <f t="shared" ref="T259:T322" si="18">(((I259/60)/60)/24)+DATE(1970,1,1)+(-5/24)</f>
        <v>42509.418541666666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ref="O260:O323" si="19">E260/D260</f>
        <v>1.9114</v>
      </c>
      <c r="P260" s="6">
        <f t="shared" si="16"/>
        <v>83.345930232558146</v>
      </c>
      <c r="Q260" t="s">
        <v>8327</v>
      </c>
      <c r="R260" t="s">
        <v>8332</v>
      </c>
      <c r="S260" s="13">
        <f t="shared" si="17"/>
        <v>40682.051689814813</v>
      </c>
      <c r="T260" s="13">
        <f t="shared" si="18"/>
        <v>40711.843356481477</v>
      </c>
    </row>
    <row r="261" spans="1:20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9"/>
        <v>1.3193789333333332</v>
      </c>
      <c r="P261" s="6">
        <f t="shared" si="16"/>
        <v>105.04609341825902</v>
      </c>
      <c r="Q261" t="s">
        <v>8327</v>
      </c>
      <c r="R261" t="s">
        <v>8332</v>
      </c>
      <c r="S261" s="13">
        <f t="shared" si="17"/>
        <v>42072.738067129627</v>
      </c>
      <c r="T261" s="13">
        <f t="shared" si="18"/>
        <v>42102.529733796291</v>
      </c>
    </row>
    <row r="262" spans="1:20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9"/>
        <v>1.0640000000000001</v>
      </c>
      <c r="P262" s="6">
        <f t="shared" si="16"/>
        <v>120.90909090909091</v>
      </c>
      <c r="Q262" t="s">
        <v>8327</v>
      </c>
      <c r="R262" t="s">
        <v>8332</v>
      </c>
      <c r="S262" s="13">
        <f t="shared" si="17"/>
        <v>40330.755543981482</v>
      </c>
      <c r="T262" s="13">
        <f t="shared" si="18"/>
        <v>40376.207638888889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9"/>
        <v>1.0740000000000001</v>
      </c>
      <c r="P263" s="6">
        <f t="shared" si="16"/>
        <v>97.63636363636364</v>
      </c>
      <c r="Q263" t="s">
        <v>8327</v>
      </c>
      <c r="R263" t="s">
        <v>8332</v>
      </c>
      <c r="S263" s="13">
        <f t="shared" si="17"/>
        <v>41017.885462962964</v>
      </c>
      <c r="T263" s="13">
        <f t="shared" si="18"/>
        <v>41067.413194444445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9"/>
        <v>2.4</v>
      </c>
      <c r="P264" s="6">
        <f t="shared" si="16"/>
        <v>41.379310344827587</v>
      </c>
      <c r="Q264" t="s">
        <v>8327</v>
      </c>
      <c r="R264" t="s">
        <v>8332</v>
      </c>
      <c r="S264" s="13">
        <f t="shared" si="17"/>
        <v>40555.24800925926</v>
      </c>
      <c r="T264" s="13">
        <f t="shared" si="18"/>
        <v>40600.039675925924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9"/>
        <v>1.1808107999999999</v>
      </c>
      <c r="P265" s="6">
        <f t="shared" si="16"/>
        <v>30.654485981308412</v>
      </c>
      <c r="Q265" t="s">
        <v>8327</v>
      </c>
      <c r="R265" t="s">
        <v>8332</v>
      </c>
      <c r="S265" s="13">
        <f t="shared" si="17"/>
        <v>41149.954791666663</v>
      </c>
      <c r="T265" s="13">
        <f t="shared" si="18"/>
        <v>41179.746458333328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9"/>
        <v>1.1819999999999999</v>
      </c>
      <c r="P266" s="6">
        <f t="shared" si="16"/>
        <v>64.945054945054949</v>
      </c>
      <c r="Q266" t="s">
        <v>8327</v>
      </c>
      <c r="R266" t="s">
        <v>8332</v>
      </c>
      <c r="S266" s="13">
        <f t="shared" si="17"/>
        <v>41010.620312500003</v>
      </c>
      <c r="T266" s="13">
        <f t="shared" si="18"/>
        <v>41040.411979166667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9"/>
        <v>1.111</v>
      </c>
      <c r="P267" s="6">
        <f t="shared" si="16"/>
        <v>95.775862068965523</v>
      </c>
      <c r="Q267" t="s">
        <v>8327</v>
      </c>
      <c r="R267" t="s">
        <v>8332</v>
      </c>
      <c r="S267" s="13">
        <f t="shared" si="17"/>
        <v>40267.245717592588</v>
      </c>
      <c r="T267" s="13">
        <f t="shared" si="18"/>
        <v>40308.636111111111</v>
      </c>
    </row>
    <row r="268" spans="1:20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9"/>
        <v>1.4550000000000001</v>
      </c>
      <c r="P268" s="6">
        <f t="shared" si="16"/>
        <v>40.416666666666664</v>
      </c>
      <c r="Q268" t="s">
        <v>8327</v>
      </c>
      <c r="R268" t="s">
        <v>8332</v>
      </c>
      <c r="S268" s="13">
        <f t="shared" si="17"/>
        <v>40205.174849537041</v>
      </c>
      <c r="T268" s="13">
        <f t="shared" si="18"/>
        <v>40290.95208333333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9"/>
        <v>1.3162883248730965</v>
      </c>
      <c r="P269" s="6">
        <f t="shared" si="16"/>
        <v>78.578424242424248</v>
      </c>
      <c r="Q269" t="s">
        <v>8327</v>
      </c>
      <c r="R269" t="s">
        <v>8332</v>
      </c>
      <c r="S269" s="13">
        <f t="shared" si="17"/>
        <v>41785.452534722222</v>
      </c>
      <c r="T269" s="13">
        <f t="shared" si="18"/>
        <v>41815.244201388887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9"/>
        <v>1.1140000000000001</v>
      </c>
      <c r="P270" s="6">
        <f t="shared" si="16"/>
        <v>50.18018018018018</v>
      </c>
      <c r="Q270" t="s">
        <v>8327</v>
      </c>
      <c r="R270" t="s">
        <v>8332</v>
      </c>
      <c r="S270" s="13">
        <f t="shared" si="17"/>
        <v>40809.15252314815</v>
      </c>
      <c r="T270" s="13">
        <f t="shared" si="18"/>
        <v>40853.985856481479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9"/>
        <v>1.4723377</v>
      </c>
      <c r="P271" s="6">
        <f t="shared" si="16"/>
        <v>92.251735588972423</v>
      </c>
      <c r="Q271" t="s">
        <v>8327</v>
      </c>
      <c r="R271" t="s">
        <v>8332</v>
      </c>
      <c r="S271" s="13">
        <f t="shared" si="17"/>
        <v>42758.197013888886</v>
      </c>
      <c r="T271" s="13">
        <f t="shared" si="18"/>
        <v>42787.988680555551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9"/>
        <v>1.5260869565217392</v>
      </c>
      <c r="P272" s="6">
        <f t="shared" si="16"/>
        <v>57.540983606557376</v>
      </c>
      <c r="Q272" t="s">
        <v>8327</v>
      </c>
      <c r="R272" t="s">
        <v>8332</v>
      </c>
      <c r="S272" s="13">
        <f t="shared" si="17"/>
        <v>40637.866550925923</v>
      </c>
      <c r="T272" s="13">
        <f t="shared" si="18"/>
        <v>40687.958333333328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9"/>
        <v>1.0468</v>
      </c>
      <c r="P273" s="6">
        <f t="shared" si="16"/>
        <v>109.42160278745645</v>
      </c>
      <c r="Q273" t="s">
        <v>8327</v>
      </c>
      <c r="R273" t="s">
        <v>8332</v>
      </c>
      <c r="S273" s="13">
        <f t="shared" si="17"/>
        <v>41612.10024305556</v>
      </c>
      <c r="T273" s="13">
        <f t="shared" si="18"/>
        <v>41641.125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9"/>
        <v>1.7743366666666667</v>
      </c>
      <c r="P274" s="6">
        <f t="shared" si="16"/>
        <v>81.892461538461546</v>
      </c>
      <c r="Q274" t="s">
        <v>8327</v>
      </c>
      <c r="R274" t="s">
        <v>8332</v>
      </c>
      <c r="S274" s="13">
        <f t="shared" si="17"/>
        <v>40235.900358796294</v>
      </c>
      <c r="T274" s="13">
        <f t="shared" si="18"/>
        <v>40296.575694444444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9"/>
        <v>1.077758</v>
      </c>
      <c r="P275" s="6">
        <f t="shared" si="16"/>
        <v>45.667711864406776</v>
      </c>
      <c r="Q275" t="s">
        <v>8327</v>
      </c>
      <c r="R275" t="s">
        <v>8332</v>
      </c>
      <c r="S275" s="13">
        <f t="shared" si="17"/>
        <v>40697.498449074075</v>
      </c>
      <c r="T275" s="13">
        <f t="shared" si="18"/>
        <v>40727.29011574074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9"/>
        <v>1.56</v>
      </c>
      <c r="P276" s="6">
        <f t="shared" si="16"/>
        <v>55.221238938053098</v>
      </c>
      <c r="Q276" t="s">
        <v>8327</v>
      </c>
      <c r="R276" t="s">
        <v>8332</v>
      </c>
      <c r="S276" s="13">
        <f t="shared" si="17"/>
        <v>40969.912372685183</v>
      </c>
      <c r="T276" s="13">
        <f t="shared" si="18"/>
        <v>41004.082638888889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9"/>
        <v>1.08395</v>
      </c>
      <c r="P277" s="6">
        <f t="shared" si="16"/>
        <v>65.298192771084331</v>
      </c>
      <c r="Q277" t="s">
        <v>8327</v>
      </c>
      <c r="R277" t="s">
        <v>8332</v>
      </c>
      <c r="S277" s="13">
        <f t="shared" si="17"/>
        <v>41193.032013888893</v>
      </c>
      <c r="T277" s="13">
        <f t="shared" si="18"/>
        <v>41222.865347222221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9"/>
        <v>1.476</v>
      </c>
      <c r="P278" s="6">
        <f t="shared" si="16"/>
        <v>95.225806451612897</v>
      </c>
      <c r="Q278" t="s">
        <v>8327</v>
      </c>
      <c r="R278" t="s">
        <v>8332</v>
      </c>
      <c r="S278" s="13">
        <f t="shared" si="17"/>
        <v>40967.081874999996</v>
      </c>
      <c r="T278" s="13">
        <f t="shared" si="18"/>
        <v>41026.831874999996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9"/>
        <v>1.1038153846153846</v>
      </c>
      <c r="P279" s="6">
        <f t="shared" si="16"/>
        <v>75.444794952681391</v>
      </c>
      <c r="Q279" t="s">
        <v>8327</v>
      </c>
      <c r="R279" t="s">
        <v>8332</v>
      </c>
      <c r="S279" s="13">
        <f t="shared" si="17"/>
        <v>42117.891423611116</v>
      </c>
      <c r="T279" s="13">
        <f t="shared" si="18"/>
        <v>42147.68309027778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9"/>
        <v>1.5034814814814814</v>
      </c>
      <c r="P280" s="6">
        <f t="shared" si="16"/>
        <v>97.816867469879512</v>
      </c>
      <c r="Q280" t="s">
        <v>8327</v>
      </c>
      <c r="R280" t="s">
        <v>8332</v>
      </c>
      <c r="S280" s="13">
        <f t="shared" si="17"/>
        <v>41164.040960648148</v>
      </c>
      <c r="T280" s="13">
        <f t="shared" si="18"/>
        <v>41193.832627314812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9"/>
        <v>1.5731829411764706</v>
      </c>
      <c r="P281" s="6">
        <f t="shared" si="16"/>
        <v>87.685606557377056</v>
      </c>
      <c r="Q281" t="s">
        <v>8327</v>
      </c>
      <c r="R281" t="s">
        <v>8332</v>
      </c>
      <c r="S281" s="13">
        <f t="shared" si="17"/>
        <v>42759.244166666671</v>
      </c>
      <c r="T281" s="13">
        <f t="shared" si="18"/>
        <v>42792.875694444439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9"/>
        <v>1.5614399999999999</v>
      </c>
      <c r="P282" s="6">
        <f t="shared" si="16"/>
        <v>54.748948106591868</v>
      </c>
      <c r="Q282" t="s">
        <v>8327</v>
      </c>
      <c r="R282" t="s">
        <v>8332</v>
      </c>
      <c r="S282" s="13">
        <f t="shared" si="17"/>
        <v>41744.590682870366</v>
      </c>
      <c r="T282" s="13">
        <f t="shared" si="18"/>
        <v>41789.382349537031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9"/>
        <v>1.2058763636363636</v>
      </c>
      <c r="P283" s="6">
        <f t="shared" si="16"/>
        <v>83.953417721518989</v>
      </c>
      <c r="Q283" t="s">
        <v>8327</v>
      </c>
      <c r="R283" t="s">
        <v>8332</v>
      </c>
      <c r="S283" s="13">
        <f t="shared" si="17"/>
        <v>39950.163344907407</v>
      </c>
      <c r="T283" s="13">
        <f t="shared" si="18"/>
        <v>40035.601388888885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9"/>
        <v>1.0118888888888888</v>
      </c>
      <c r="P284" s="6">
        <f t="shared" si="16"/>
        <v>254.38547486033519</v>
      </c>
      <c r="Q284" t="s">
        <v>8327</v>
      </c>
      <c r="R284" t="s">
        <v>8332</v>
      </c>
      <c r="S284" s="13">
        <f t="shared" si="17"/>
        <v>40194.920046296298</v>
      </c>
      <c r="T284" s="13">
        <f t="shared" si="18"/>
        <v>40231.708333333328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9"/>
        <v>1.142725</v>
      </c>
      <c r="P285" s="6">
        <f t="shared" si="16"/>
        <v>101.8269801980198</v>
      </c>
      <c r="Q285" t="s">
        <v>8327</v>
      </c>
      <c r="R285" t="s">
        <v>8332</v>
      </c>
      <c r="S285" s="13">
        <f t="shared" si="17"/>
        <v>40675.71</v>
      </c>
      <c r="T285" s="13">
        <f t="shared" si="18"/>
        <v>40694.999305555553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9"/>
        <v>1.0462615</v>
      </c>
      <c r="P286" s="6">
        <f t="shared" si="16"/>
        <v>55.066394736842106</v>
      </c>
      <c r="Q286" t="s">
        <v>8327</v>
      </c>
      <c r="R286" t="s">
        <v>8332</v>
      </c>
      <c r="S286" s="13">
        <f t="shared" si="17"/>
        <v>40904.738194444442</v>
      </c>
      <c r="T286" s="13">
        <f t="shared" si="18"/>
        <v>40929.529861111107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9"/>
        <v>2.2882507142857142</v>
      </c>
      <c r="P287" s="6">
        <f t="shared" si="16"/>
        <v>56.901438721136763</v>
      </c>
      <c r="Q287" t="s">
        <v>8327</v>
      </c>
      <c r="R287" t="s">
        <v>8332</v>
      </c>
      <c r="S287" s="13">
        <f t="shared" si="17"/>
        <v>41506.756111111114</v>
      </c>
      <c r="T287" s="13">
        <f t="shared" si="18"/>
        <v>41536.547777777778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9"/>
        <v>1.0915333333333332</v>
      </c>
      <c r="P288" s="6">
        <f t="shared" si="16"/>
        <v>121.28148148148148</v>
      </c>
      <c r="Q288" t="s">
        <v>8327</v>
      </c>
      <c r="R288" t="s">
        <v>8332</v>
      </c>
      <c r="S288" s="13">
        <f t="shared" si="17"/>
        <v>41313.816249999996</v>
      </c>
      <c r="T288" s="13">
        <f t="shared" si="18"/>
        <v>41358.566249999996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9"/>
        <v>1.7629999999999999</v>
      </c>
      <c r="P289" s="6">
        <f t="shared" si="16"/>
        <v>91.189655172413794</v>
      </c>
      <c r="Q289" t="s">
        <v>8327</v>
      </c>
      <c r="R289" t="s">
        <v>8332</v>
      </c>
      <c r="S289" s="13">
        <f t="shared" si="17"/>
        <v>41184.277986111112</v>
      </c>
      <c r="T289" s="13">
        <f t="shared" si="18"/>
        <v>41214.958333333328</v>
      </c>
    </row>
    <row r="290" spans="1:20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9"/>
        <v>1.0321061999999999</v>
      </c>
      <c r="P290" s="6">
        <f t="shared" si="16"/>
        <v>115.44812080536913</v>
      </c>
      <c r="Q290" t="s">
        <v>8327</v>
      </c>
      <c r="R290" t="s">
        <v>8332</v>
      </c>
      <c r="S290" s="13">
        <f t="shared" si="17"/>
        <v>41051.168900462959</v>
      </c>
      <c r="T290" s="13">
        <f t="shared" si="18"/>
        <v>41085.960567129623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9"/>
        <v>1.0482</v>
      </c>
      <c r="P291" s="6">
        <f t="shared" si="16"/>
        <v>67.771551724137936</v>
      </c>
      <c r="Q291" t="s">
        <v>8327</v>
      </c>
      <c r="R291" t="s">
        <v>8332</v>
      </c>
      <c r="S291" s="13">
        <f t="shared" si="17"/>
        <v>41550.456412037034</v>
      </c>
      <c r="T291" s="13">
        <f t="shared" si="18"/>
        <v>41580.248078703698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9"/>
        <v>1.0668444444444445</v>
      </c>
      <c r="P292" s="6">
        <f t="shared" si="16"/>
        <v>28.576190476190476</v>
      </c>
      <c r="Q292" t="s">
        <v>8327</v>
      </c>
      <c r="R292" t="s">
        <v>8332</v>
      </c>
      <c r="S292" s="13">
        <f t="shared" si="17"/>
        <v>40526.36917824074</v>
      </c>
      <c r="T292" s="13">
        <f t="shared" si="18"/>
        <v>40576.124305555553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9"/>
        <v>1.2001999999999999</v>
      </c>
      <c r="P293" s="6">
        <f t="shared" si="16"/>
        <v>46.8828125</v>
      </c>
      <c r="Q293" t="s">
        <v>8327</v>
      </c>
      <c r="R293" t="s">
        <v>8332</v>
      </c>
      <c r="S293" s="13">
        <f t="shared" si="17"/>
        <v>41376.769050925926</v>
      </c>
      <c r="T293" s="13">
        <f t="shared" si="18"/>
        <v>41394.792361111111</v>
      </c>
    </row>
    <row r="294" spans="1:20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9"/>
        <v>1.0150693333333334</v>
      </c>
      <c r="P294" s="6">
        <f t="shared" si="16"/>
        <v>154.42231237322514</v>
      </c>
      <c r="Q294" t="s">
        <v>8327</v>
      </c>
      <c r="R294" t="s">
        <v>8332</v>
      </c>
      <c r="S294" s="13">
        <f t="shared" si="17"/>
        <v>40812.803229166668</v>
      </c>
      <c r="T294" s="13">
        <f t="shared" si="18"/>
        <v>40844.957638888889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9"/>
        <v>1.0138461538461538</v>
      </c>
      <c r="P295" s="6">
        <f t="shared" si="16"/>
        <v>201.22137404580153</v>
      </c>
      <c r="Q295" t="s">
        <v>8327</v>
      </c>
      <c r="R295" t="s">
        <v>8332</v>
      </c>
      <c r="S295" s="13">
        <f t="shared" si="17"/>
        <v>41719.667986111112</v>
      </c>
      <c r="T295" s="13">
        <f t="shared" si="18"/>
        <v>41749.459652777776</v>
      </c>
    </row>
    <row r="296" spans="1:20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9"/>
        <v>1</v>
      </c>
      <c r="P296" s="6">
        <f t="shared" si="16"/>
        <v>100</v>
      </c>
      <c r="Q296" t="s">
        <v>8327</v>
      </c>
      <c r="R296" t="s">
        <v>8332</v>
      </c>
      <c r="S296" s="13">
        <f t="shared" si="17"/>
        <v>40343.084421296298</v>
      </c>
      <c r="T296" s="13">
        <f t="shared" si="18"/>
        <v>40378.458333333328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9"/>
        <v>1.3310911999999999</v>
      </c>
      <c r="P297" s="6">
        <f t="shared" si="16"/>
        <v>100.08204511278196</v>
      </c>
      <c r="Q297" t="s">
        <v>8327</v>
      </c>
      <c r="R297" t="s">
        <v>8332</v>
      </c>
      <c r="S297" s="13">
        <f t="shared" si="17"/>
        <v>41519.004733796297</v>
      </c>
      <c r="T297" s="13">
        <f t="shared" si="18"/>
        <v>41578.791666666664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9"/>
        <v>1.187262</v>
      </c>
      <c r="P298" s="6">
        <f t="shared" si="16"/>
        <v>230.08953488372092</v>
      </c>
      <c r="Q298" t="s">
        <v>8327</v>
      </c>
      <c r="R298" t="s">
        <v>8332</v>
      </c>
      <c r="S298" s="13">
        <f t="shared" si="17"/>
        <v>41134.475497685184</v>
      </c>
      <c r="T298" s="13">
        <f t="shared" si="18"/>
        <v>41159.267164351848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9"/>
        <v>1.0064</v>
      </c>
      <c r="P299" s="6">
        <f t="shared" si="16"/>
        <v>141.74647887323943</v>
      </c>
      <c r="Q299" t="s">
        <v>8327</v>
      </c>
      <c r="R299" t="s">
        <v>8332</v>
      </c>
      <c r="S299" s="13">
        <f t="shared" si="17"/>
        <v>42089.72802083334</v>
      </c>
      <c r="T299" s="13">
        <f t="shared" si="18"/>
        <v>42124.957638888889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9"/>
        <v>1.089324126984127</v>
      </c>
      <c r="P300" s="6">
        <f t="shared" si="16"/>
        <v>56.344351395730705</v>
      </c>
      <c r="Q300" t="s">
        <v>8327</v>
      </c>
      <c r="R300" t="s">
        <v>8332</v>
      </c>
      <c r="S300" s="13">
        <f t="shared" si="17"/>
        <v>41709.463518518518</v>
      </c>
      <c r="T300" s="13">
        <f t="shared" si="18"/>
        <v>41768.666666666664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9"/>
        <v>1.789525</v>
      </c>
      <c r="P301" s="6">
        <f t="shared" si="16"/>
        <v>73.341188524590166</v>
      </c>
      <c r="Q301" t="s">
        <v>8327</v>
      </c>
      <c r="R301" t="s">
        <v>8332</v>
      </c>
      <c r="S301" s="13">
        <f t="shared" si="17"/>
        <v>40469.225231481483</v>
      </c>
      <c r="T301" s="13">
        <f t="shared" si="18"/>
        <v>40499.058564814812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9"/>
        <v>1.0172264</v>
      </c>
      <c r="P302" s="6">
        <f t="shared" si="16"/>
        <v>85.337785234899329</v>
      </c>
      <c r="Q302" t="s">
        <v>8327</v>
      </c>
      <c r="R302" t="s">
        <v>8332</v>
      </c>
      <c r="S302" s="13">
        <f t="shared" si="17"/>
        <v>40626.959930555553</v>
      </c>
      <c r="T302" s="13">
        <f t="shared" si="18"/>
        <v>40657.751597222217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9"/>
        <v>1.1873499999999999</v>
      </c>
      <c r="P303" s="6">
        <f t="shared" si="16"/>
        <v>61.496215139442228</v>
      </c>
      <c r="Q303" t="s">
        <v>8327</v>
      </c>
      <c r="R303" t="s">
        <v>8332</v>
      </c>
      <c r="S303" s="13">
        <f t="shared" si="17"/>
        <v>41312.737673611111</v>
      </c>
      <c r="T303" s="13">
        <f t="shared" si="18"/>
        <v>41352.487673611111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9"/>
        <v>1.0045999999999999</v>
      </c>
      <c r="P304" s="6">
        <f t="shared" si="16"/>
        <v>93.018518518518519</v>
      </c>
      <c r="Q304" t="s">
        <v>8327</v>
      </c>
      <c r="R304" t="s">
        <v>8332</v>
      </c>
      <c r="S304" s="13">
        <f t="shared" si="17"/>
        <v>40933.856921296298</v>
      </c>
      <c r="T304" s="13">
        <f t="shared" si="18"/>
        <v>40963.648587962962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9"/>
        <v>1.3746666666666667</v>
      </c>
      <c r="P305" s="6">
        <f t="shared" si="16"/>
        <v>50.292682926829265</v>
      </c>
      <c r="Q305" t="s">
        <v>8327</v>
      </c>
      <c r="R305" t="s">
        <v>8332</v>
      </c>
      <c r="S305" s="13">
        <f t="shared" si="17"/>
        <v>41032.071134259262</v>
      </c>
      <c r="T305" s="13">
        <f t="shared" si="18"/>
        <v>41061.862800925926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9"/>
        <v>2.3164705882352941</v>
      </c>
      <c r="P306" s="6">
        <f t="shared" si="16"/>
        <v>106.43243243243244</v>
      </c>
      <c r="Q306" t="s">
        <v>8327</v>
      </c>
      <c r="R306" t="s">
        <v>8332</v>
      </c>
      <c r="S306" s="13">
        <f t="shared" si="17"/>
        <v>41114.094872685186</v>
      </c>
      <c r="T306" s="13">
        <f t="shared" si="18"/>
        <v>41152.875</v>
      </c>
    </row>
    <row r="307" spans="1:20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9"/>
        <v>1.3033333333333332</v>
      </c>
      <c r="P307" s="6">
        <f t="shared" si="16"/>
        <v>51.719576719576722</v>
      </c>
      <c r="Q307" t="s">
        <v>8327</v>
      </c>
      <c r="R307" t="s">
        <v>8332</v>
      </c>
      <c r="S307" s="13">
        <f t="shared" si="17"/>
        <v>40948.630196759259</v>
      </c>
      <c r="T307" s="13">
        <f t="shared" si="18"/>
        <v>40978.421863425923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9"/>
        <v>2.9289999999999998</v>
      </c>
      <c r="P308" s="6">
        <f t="shared" si="16"/>
        <v>36.612499999999997</v>
      </c>
      <c r="Q308" t="s">
        <v>8327</v>
      </c>
      <c r="R308" t="s">
        <v>8332</v>
      </c>
      <c r="S308" s="13">
        <f t="shared" si="17"/>
        <v>41333.837187500001</v>
      </c>
      <c r="T308" s="13">
        <f t="shared" si="18"/>
        <v>41353.587187500001</v>
      </c>
    </row>
    <row r="309" spans="1:20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9"/>
        <v>1.1131818181818183</v>
      </c>
      <c r="P309" s="6">
        <f t="shared" si="16"/>
        <v>42.517361111111114</v>
      </c>
      <c r="Q309" t="s">
        <v>8327</v>
      </c>
      <c r="R309" t="s">
        <v>8332</v>
      </c>
      <c r="S309" s="13">
        <f t="shared" si="17"/>
        <v>41282.944456018515</v>
      </c>
      <c r="T309" s="13">
        <f t="shared" si="18"/>
        <v>41312.736122685179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9"/>
        <v>1.0556666666666668</v>
      </c>
      <c r="P310" s="6">
        <f t="shared" si="16"/>
        <v>62.712871287128714</v>
      </c>
      <c r="Q310" t="s">
        <v>8327</v>
      </c>
      <c r="R310" t="s">
        <v>8332</v>
      </c>
      <c r="S310" s="13">
        <f t="shared" si="17"/>
        <v>40567.694560185184</v>
      </c>
      <c r="T310" s="13">
        <f t="shared" si="18"/>
        <v>40612.486226851848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9"/>
        <v>1.1894444444444445</v>
      </c>
      <c r="P311" s="6">
        <f t="shared" si="16"/>
        <v>89.957983193277315</v>
      </c>
      <c r="Q311" t="s">
        <v>8327</v>
      </c>
      <c r="R311" t="s">
        <v>8332</v>
      </c>
      <c r="S311" s="13">
        <f t="shared" si="17"/>
        <v>41134.751550925925</v>
      </c>
      <c r="T311" s="13">
        <f t="shared" si="18"/>
        <v>41155.543217592589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9"/>
        <v>1.04129</v>
      </c>
      <c r="P312" s="6">
        <f t="shared" si="16"/>
        <v>28.924722222222222</v>
      </c>
      <c r="Q312" t="s">
        <v>8327</v>
      </c>
      <c r="R312" t="s">
        <v>8332</v>
      </c>
      <c r="S312" s="13">
        <f t="shared" si="17"/>
        <v>40821.183136574073</v>
      </c>
      <c r="T312" s="13">
        <f t="shared" si="18"/>
        <v>40835.875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9"/>
        <v>1.0410165</v>
      </c>
      <c r="P313" s="6">
        <f t="shared" si="16"/>
        <v>138.8022</v>
      </c>
      <c r="Q313" t="s">
        <v>8327</v>
      </c>
      <c r="R313" t="s">
        <v>8332</v>
      </c>
      <c r="S313" s="13">
        <f t="shared" si="17"/>
        <v>40868.219814814816</v>
      </c>
      <c r="T313" s="13">
        <f t="shared" si="18"/>
        <v>40909.124305555553</v>
      </c>
    </row>
    <row r="314" spans="1:20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9"/>
        <v>1.1187499999999999</v>
      </c>
      <c r="P314" s="6">
        <f t="shared" si="16"/>
        <v>61.301369863013697</v>
      </c>
      <c r="Q314" t="s">
        <v>8327</v>
      </c>
      <c r="R314" t="s">
        <v>8332</v>
      </c>
      <c r="S314" s="13">
        <f t="shared" si="17"/>
        <v>41348.877685185187</v>
      </c>
      <c r="T314" s="13">
        <f t="shared" si="18"/>
        <v>41378.669351851851</v>
      </c>
    </row>
    <row r="315" spans="1:20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9"/>
        <v>1.0473529411764706</v>
      </c>
      <c r="P315" s="6">
        <f t="shared" si="16"/>
        <v>80.202702702702709</v>
      </c>
      <c r="Q315" t="s">
        <v>8327</v>
      </c>
      <c r="R315" t="s">
        <v>8332</v>
      </c>
      <c r="S315" s="13">
        <f t="shared" si="17"/>
        <v>40357.227939814817</v>
      </c>
      <c r="T315" s="13">
        <f t="shared" si="18"/>
        <v>40401.457638888889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9"/>
        <v>3.8515000000000001</v>
      </c>
      <c r="P316" s="6">
        <f t="shared" si="16"/>
        <v>32.095833333333331</v>
      </c>
      <c r="Q316" t="s">
        <v>8327</v>
      </c>
      <c r="R316" t="s">
        <v>8332</v>
      </c>
      <c r="S316" s="13">
        <f t="shared" si="17"/>
        <v>41304.833194444444</v>
      </c>
      <c r="T316" s="13">
        <f t="shared" si="18"/>
        <v>41334.624861111108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9"/>
        <v>1.01248</v>
      </c>
      <c r="P317" s="6">
        <f t="shared" si="16"/>
        <v>200.88888888888889</v>
      </c>
      <c r="Q317" t="s">
        <v>8327</v>
      </c>
      <c r="R317" t="s">
        <v>8332</v>
      </c>
      <c r="S317" s="13">
        <f t="shared" si="17"/>
        <v>41113.77238425926</v>
      </c>
      <c r="T317" s="13">
        <f t="shared" si="18"/>
        <v>41143.564050925925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9"/>
        <v>1.1377333333333333</v>
      </c>
      <c r="P318" s="6">
        <f t="shared" si="16"/>
        <v>108.01265822784811</v>
      </c>
      <c r="Q318" t="s">
        <v>8327</v>
      </c>
      <c r="R318" t="s">
        <v>8332</v>
      </c>
      <c r="S318" s="13">
        <f t="shared" si="17"/>
        <v>41950.923576388886</v>
      </c>
      <c r="T318" s="13">
        <f t="shared" si="18"/>
        <v>41983.999305555553</v>
      </c>
    </row>
    <row r="319" spans="1:20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9"/>
        <v>1.0080333333333333</v>
      </c>
      <c r="P319" s="6">
        <f t="shared" si="16"/>
        <v>95.699367088607602</v>
      </c>
      <c r="Q319" t="s">
        <v>8327</v>
      </c>
      <c r="R319" t="s">
        <v>8332</v>
      </c>
      <c r="S319" s="13">
        <f t="shared" si="17"/>
        <v>41589.676886574074</v>
      </c>
      <c r="T319" s="13">
        <f t="shared" si="18"/>
        <v>41619.468553240738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9"/>
        <v>2.8332000000000002</v>
      </c>
      <c r="P320" s="6">
        <f t="shared" si="16"/>
        <v>49.880281690140848</v>
      </c>
      <c r="Q320" t="s">
        <v>8327</v>
      </c>
      <c r="R320" t="s">
        <v>8332</v>
      </c>
      <c r="S320" s="13">
        <f t="shared" si="17"/>
        <v>41330.038784722223</v>
      </c>
      <c r="T320" s="13">
        <f t="shared" si="18"/>
        <v>41359.788784722223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9"/>
        <v>1.1268</v>
      </c>
      <c r="P321" s="6">
        <f t="shared" si="16"/>
        <v>110.47058823529412</v>
      </c>
      <c r="Q321" t="s">
        <v>8327</v>
      </c>
      <c r="R321" t="s">
        <v>8332</v>
      </c>
      <c r="S321" s="13">
        <f t="shared" si="17"/>
        <v>40123.83829861111</v>
      </c>
      <c r="T321" s="13">
        <f t="shared" si="18"/>
        <v>40211.124305555553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9"/>
        <v>1.0658000000000001</v>
      </c>
      <c r="P322" s="6">
        <f t="shared" si="16"/>
        <v>134.91139240506328</v>
      </c>
      <c r="Q322" t="s">
        <v>8327</v>
      </c>
      <c r="R322" t="s">
        <v>8332</v>
      </c>
      <c r="S322" s="13">
        <f t="shared" si="17"/>
        <v>42331.551307870366</v>
      </c>
      <c r="T322" s="13">
        <f t="shared" si="18"/>
        <v>42360.749999999993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19"/>
        <v>1.0266285714285714</v>
      </c>
      <c r="P323" s="6">
        <f t="shared" ref="P323:P386" si="20">E323/L323</f>
        <v>106.62314540059347</v>
      </c>
      <c r="Q323" t="s">
        <v>8327</v>
      </c>
      <c r="R323" t="s">
        <v>8332</v>
      </c>
      <c r="S323" s="13">
        <f t="shared" ref="S323:S386" si="21">(((J323/60)/60)/24)+DATE(1970,1,1)</f>
        <v>42647.446597222224</v>
      </c>
      <c r="T323" s="13">
        <f t="shared" ref="T323:T386" si="22">(((I323/60)/60)/24)+DATE(1970,1,1)+(-5/24)</f>
        <v>42682.27993055556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ref="O324:O387" si="23">E324/D324</f>
        <v>1.0791200000000001</v>
      </c>
      <c r="P324" s="6">
        <f t="shared" si="20"/>
        <v>145.04301075268816</v>
      </c>
      <c r="Q324" t="s">
        <v>8327</v>
      </c>
      <c r="R324" t="s">
        <v>8332</v>
      </c>
      <c r="S324" s="13">
        <f t="shared" si="21"/>
        <v>42473.57</v>
      </c>
      <c r="T324" s="13">
        <f t="shared" si="22"/>
        <v>42503.361666666664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3"/>
        <v>1.2307407407407407</v>
      </c>
      <c r="P325" s="6">
        <f t="shared" si="20"/>
        <v>114.58620689655173</v>
      </c>
      <c r="Q325" t="s">
        <v>8327</v>
      </c>
      <c r="R325" t="s">
        <v>8332</v>
      </c>
      <c r="S325" s="13">
        <f t="shared" si="21"/>
        <v>42697.32136574074</v>
      </c>
      <c r="T325" s="13">
        <f t="shared" si="22"/>
        <v>42725.124305555553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3"/>
        <v>1.016</v>
      </c>
      <c r="P326" s="6">
        <f t="shared" si="20"/>
        <v>105.3170731707317</v>
      </c>
      <c r="Q326" t="s">
        <v>8327</v>
      </c>
      <c r="R326" t="s">
        <v>8332</v>
      </c>
      <c r="S326" s="13">
        <f t="shared" si="21"/>
        <v>42184.626250000001</v>
      </c>
      <c r="T326" s="13">
        <f t="shared" si="22"/>
        <v>42217.417916666665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3"/>
        <v>1.04396</v>
      </c>
      <c r="P327" s="6">
        <f t="shared" si="20"/>
        <v>70.921195652173907</v>
      </c>
      <c r="Q327" t="s">
        <v>8327</v>
      </c>
      <c r="R327" t="s">
        <v>8332</v>
      </c>
      <c r="S327" s="13">
        <f t="shared" si="21"/>
        <v>42689.187881944439</v>
      </c>
      <c r="T327" s="13">
        <f t="shared" si="22"/>
        <v>42723.979548611103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3"/>
        <v>1.1292973333333334</v>
      </c>
      <c r="P328" s="6">
        <f t="shared" si="20"/>
        <v>147.17167680278018</v>
      </c>
      <c r="Q328" t="s">
        <v>8327</v>
      </c>
      <c r="R328" t="s">
        <v>8332</v>
      </c>
      <c r="S328" s="13">
        <f t="shared" si="21"/>
        <v>42775.314884259264</v>
      </c>
      <c r="T328" s="13">
        <f t="shared" si="22"/>
        <v>42808.747916666667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3"/>
        <v>1.3640000000000001</v>
      </c>
      <c r="P329" s="6">
        <f t="shared" si="20"/>
        <v>160.47058823529412</v>
      </c>
      <c r="Q329" t="s">
        <v>8327</v>
      </c>
      <c r="R329" t="s">
        <v>8332</v>
      </c>
      <c r="S329" s="13">
        <f t="shared" si="21"/>
        <v>42058.235289351855</v>
      </c>
      <c r="T329" s="13">
        <f t="shared" si="22"/>
        <v>42085.124999999993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3"/>
        <v>1.036144</v>
      </c>
      <c r="P330" s="6">
        <f t="shared" si="20"/>
        <v>156.04578313253012</v>
      </c>
      <c r="Q330" t="s">
        <v>8327</v>
      </c>
      <c r="R330" t="s">
        <v>8332</v>
      </c>
      <c r="S330" s="13">
        <f t="shared" si="21"/>
        <v>42278.946620370371</v>
      </c>
      <c r="T330" s="13">
        <f t="shared" si="22"/>
        <v>42308.958333333336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3"/>
        <v>1.0549999999999999</v>
      </c>
      <c r="P331" s="6">
        <f t="shared" si="20"/>
        <v>63.17365269461078</v>
      </c>
      <c r="Q331" t="s">
        <v>8327</v>
      </c>
      <c r="R331" t="s">
        <v>8332</v>
      </c>
      <c r="S331" s="13">
        <f t="shared" si="21"/>
        <v>42291.46674768519</v>
      </c>
      <c r="T331" s="13">
        <f t="shared" si="22"/>
        <v>42314.958333333336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3"/>
        <v>1.0182857142857142</v>
      </c>
      <c r="P332" s="6">
        <f t="shared" si="20"/>
        <v>104.82352941176471</v>
      </c>
      <c r="Q332" t="s">
        <v>8327</v>
      </c>
      <c r="R332" t="s">
        <v>8332</v>
      </c>
      <c r="S332" s="13">
        <f t="shared" si="21"/>
        <v>41379.515775462962</v>
      </c>
      <c r="T332" s="13">
        <f t="shared" si="22"/>
        <v>41410.957638888889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3"/>
        <v>1.0660499999999999</v>
      </c>
      <c r="P333" s="6">
        <f t="shared" si="20"/>
        <v>97.356164383561648</v>
      </c>
      <c r="Q333" t="s">
        <v>8327</v>
      </c>
      <c r="R333" t="s">
        <v>8332</v>
      </c>
      <c r="S333" s="13">
        <f t="shared" si="21"/>
        <v>42507.581412037034</v>
      </c>
      <c r="T333" s="13">
        <f t="shared" si="22"/>
        <v>42538.373078703698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3"/>
        <v>1.13015</v>
      </c>
      <c r="P334" s="6">
        <f t="shared" si="20"/>
        <v>203.63063063063063</v>
      </c>
      <c r="Q334" t="s">
        <v>8327</v>
      </c>
      <c r="R334" t="s">
        <v>8332</v>
      </c>
      <c r="S334" s="13">
        <f t="shared" si="21"/>
        <v>42263.680289351847</v>
      </c>
      <c r="T334" s="13">
        <f t="shared" si="22"/>
        <v>42305.124999999993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3"/>
        <v>1.252275</v>
      </c>
      <c r="P335" s="6">
        <f t="shared" si="20"/>
        <v>188.31203007518798</v>
      </c>
      <c r="Q335" t="s">
        <v>8327</v>
      </c>
      <c r="R335" t="s">
        <v>8332</v>
      </c>
      <c r="S335" s="13">
        <f t="shared" si="21"/>
        <v>42437.636469907404</v>
      </c>
      <c r="T335" s="13">
        <f t="shared" si="22"/>
        <v>42467.386469907404</v>
      </c>
    </row>
    <row r="336" spans="1:20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3"/>
        <v>1.0119</v>
      </c>
      <c r="P336" s="6">
        <f t="shared" si="20"/>
        <v>146.65217391304347</v>
      </c>
      <c r="Q336" t="s">
        <v>8327</v>
      </c>
      <c r="R336" t="s">
        <v>8332</v>
      </c>
      <c r="S336" s="13">
        <f t="shared" si="21"/>
        <v>42101.682372685187</v>
      </c>
      <c r="T336" s="13">
        <f t="shared" si="22"/>
        <v>42139.583333333336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3"/>
        <v>1.0276470588235294</v>
      </c>
      <c r="P337" s="6">
        <f t="shared" si="20"/>
        <v>109.1875</v>
      </c>
      <c r="Q337" t="s">
        <v>8327</v>
      </c>
      <c r="R337" t="s">
        <v>8332</v>
      </c>
      <c r="S337" s="13">
        <f t="shared" si="21"/>
        <v>42101.737442129626</v>
      </c>
      <c r="T337" s="13">
        <f t="shared" si="22"/>
        <v>42132.708333333336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3"/>
        <v>1.1683911999999999</v>
      </c>
      <c r="P338" s="6">
        <f t="shared" si="20"/>
        <v>59.249046653144013</v>
      </c>
      <c r="Q338" t="s">
        <v>8327</v>
      </c>
      <c r="R338" t="s">
        <v>8332</v>
      </c>
      <c r="S338" s="13">
        <f t="shared" si="21"/>
        <v>42291.596273148149</v>
      </c>
      <c r="T338" s="13">
        <f t="shared" si="22"/>
        <v>42321.429606481477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3"/>
        <v>1.0116833333333335</v>
      </c>
      <c r="P339" s="6">
        <f t="shared" si="20"/>
        <v>97.904838709677421</v>
      </c>
      <c r="Q339" t="s">
        <v>8327</v>
      </c>
      <c r="R339" t="s">
        <v>8332</v>
      </c>
      <c r="S339" s="13">
        <f t="shared" si="21"/>
        <v>42047.128564814819</v>
      </c>
      <c r="T339" s="13">
        <f t="shared" si="22"/>
        <v>42076.878564814811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3"/>
        <v>1.1013360000000001</v>
      </c>
      <c r="P340" s="6">
        <f t="shared" si="20"/>
        <v>70.000169491525426</v>
      </c>
      <c r="Q340" t="s">
        <v>8327</v>
      </c>
      <c r="R340" t="s">
        <v>8332</v>
      </c>
      <c r="S340" s="13">
        <f t="shared" si="21"/>
        <v>42559.755671296298</v>
      </c>
      <c r="T340" s="13">
        <f t="shared" si="22"/>
        <v>42615.833333333336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3"/>
        <v>1.0808333333333333</v>
      </c>
      <c r="P341" s="6">
        <f t="shared" si="20"/>
        <v>72.865168539325836</v>
      </c>
      <c r="Q341" t="s">
        <v>8327</v>
      </c>
      <c r="R341" t="s">
        <v>8332</v>
      </c>
      <c r="S341" s="13">
        <f t="shared" si="21"/>
        <v>42093.760046296295</v>
      </c>
      <c r="T341" s="13">
        <f t="shared" si="22"/>
        <v>42123.551712962959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3"/>
        <v>1.2502285714285715</v>
      </c>
      <c r="P342" s="6">
        <f t="shared" si="20"/>
        <v>146.34782608695653</v>
      </c>
      <c r="Q342" t="s">
        <v>8327</v>
      </c>
      <c r="R342" t="s">
        <v>8332</v>
      </c>
      <c r="S342" s="13">
        <f t="shared" si="21"/>
        <v>42772.669062500005</v>
      </c>
      <c r="T342" s="13">
        <f t="shared" si="22"/>
        <v>42802.666666666664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3"/>
        <v>1.0671428571428572</v>
      </c>
      <c r="P343" s="6">
        <f t="shared" si="20"/>
        <v>67.909090909090907</v>
      </c>
      <c r="Q343" t="s">
        <v>8327</v>
      </c>
      <c r="R343" t="s">
        <v>8332</v>
      </c>
      <c r="S343" s="13">
        <f t="shared" si="21"/>
        <v>41894.879606481481</v>
      </c>
      <c r="T343" s="13">
        <f t="shared" si="22"/>
        <v>41912.957638888889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3"/>
        <v>1.0036639999999999</v>
      </c>
      <c r="P344" s="6">
        <f t="shared" si="20"/>
        <v>169.85083076923075</v>
      </c>
      <c r="Q344" t="s">
        <v>8327</v>
      </c>
      <c r="R344" t="s">
        <v>8332</v>
      </c>
      <c r="S344" s="13">
        <f t="shared" si="21"/>
        <v>42459.780844907407</v>
      </c>
      <c r="T344" s="13">
        <f t="shared" si="22"/>
        <v>42489.572511574072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3"/>
        <v>1.0202863333333334</v>
      </c>
      <c r="P345" s="6">
        <f t="shared" si="20"/>
        <v>58.413339694656486</v>
      </c>
      <c r="Q345" t="s">
        <v>8327</v>
      </c>
      <c r="R345" t="s">
        <v>8332</v>
      </c>
      <c r="S345" s="13">
        <f t="shared" si="21"/>
        <v>41926.73778935185</v>
      </c>
      <c r="T345" s="13">
        <f t="shared" si="22"/>
        <v>41956.916666666664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3"/>
        <v>1.0208358208955224</v>
      </c>
      <c r="P346" s="6">
        <f t="shared" si="20"/>
        <v>119.99298245614035</v>
      </c>
      <c r="Q346" t="s">
        <v>8327</v>
      </c>
      <c r="R346" t="s">
        <v>8332</v>
      </c>
      <c r="S346" s="13">
        <f t="shared" si="21"/>
        <v>42111.970995370371</v>
      </c>
      <c r="T346" s="13">
        <f t="shared" si="22"/>
        <v>42155.888888888883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3"/>
        <v>1.2327586206896552</v>
      </c>
      <c r="P347" s="6">
        <f t="shared" si="20"/>
        <v>99.860335195530723</v>
      </c>
      <c r="Q347" t="s">
        <v>8327</v>
      </c>
      <c r="R347" t="s">
        <v>8332</v>
      </c>
      <c r="S347" s="13">
        <f t="shared" si="21"/>
        <v>42114.944328703699</v>
      </c>
      <c r="T347" s="13">
        <f t="shared" si="22"/>
        <v>42144.735995370364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3"/>
        <v>1.7028880000000002</v>
      </c>
      <c r="P348" s="6">
        <f t="shared" si="20"/>
        <v>90.579148936170213</v>
      </c>
      <c r="Q348" t="s">
        <v>8327</v>
      </c>
      <c r="R348" t="s">
        <v>8332</v>
      </c>
      <c r="S348" s="13">
        <f t="shared" si="21"/>
        <v>42261.500243055561</v>
      </c>
      <c r="T348" s="13">
        <f t="shared" si="22"/>
        <v>42291.291909722226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3"/>
        <v>1.1159049999999999</v>
      </c>
      <c r="P349" s="6">
        <f t="shared" si="20"/>
        <v>117.77361477572559</v>
      </c>
      <c r="Q349" t="s">
        <v>8327</v>
      </c>
      <c r="R349" t="s">
        <v>8332</v>
      </c>
      <c r="S349" s="13">
        <f t="shared" si="21"/>
        <v>42292.495474537034</v>
      </c>
      <c r="T349" s="13">
        <f t="shared" si="22"/>
        <v>42322.32880787037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3"/>
        <v>1.03</v>
      </c>
      <c r="P350" s="6">
        <f t="shared" si="20"/>
        <v>86.554621848739501</v>
      </c>
      <c r="Q350" t="s">
        <v>8327</v>
      </c>
      <c r="R350" t="s">
        <v>8332</v>
      </c>
      <c r="S350" s="13">
        <f t="shared" si="21"/>
        <v>42207.58699074074</v>
      </c>
      <c r="T350" s="13">
        <f t="shared" si="22"/>
        <v>42237.378657407404</v>
      </c>
    </row>
    <row r="351" spans="1:20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3"/>
        <v>1.0663570159857905</v>
      </c>
      <c r="P351" s="6">
        <f t="shared" si="20"/>
        <v>71.899281437125751</v>
      </c>
      <c r="Q351" t="s">
        <v>8327</v>
      </c>
      <c r="R351" t="s">
        <v>8332</v>
      </c>
      <c r="S351" s="13">
        <f t="shared" si="21"/>
        <v>42760.498935185184</v>
      </c>
      <c r="T351" s="13">
        <f t="shared" si="22"/>
        <v>42790.290601851848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3"/>
        <v>1.1476</v>
      </c>
      <c r="P352" s="6">
        <f t="shared" si="20"/>
        <v>129.81900452488688</v>
      </c>
      <c r="Q352" t="s">
        <v>8327</v>
      </c>
      <c r="R352" t="s">
        <v>8332</v>
      </c>
      <c r="S352" s="13">
        <f t="shared" si="21"/>
        <v>42586.066076388888</v>
      </c>
      <c r="T352" s="13">
        <f t="shared" si="22"/>
        <v>42623.957638888889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3"/>
        <v>1.2734117647058822</v>
      </c>
      <c r="P353" s="6">
        <f t="shared" si="20"/>
        <v>44.912863070539416</v>
      </c>
      <c r="Q353" t="s">
        <v>8327</v>
      </c>
      <c r="R353" t="s">
        <v>8332</v>
      </c>
      <c r="S353" s="13">
        <f t="shared" si="21"/>
        <v>42427.964745370366</v>
      </c>
      <c r="T353" s="13">
        <f t="shared" si="22"/>
        <v>42467.714745370373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3"/>
        <v>1.1656</v>
      </c>
      <c r="P354" s="6">
        <f t="shared" si="20"/>
        <v>40.755244755244753</v>
      </c>
      <c r="Q354" t="s">
        <v>8327</v>
      </c>
      <c r="R354" t="s">
        <v>8332</v>
      </c>
      <c r="S354" s="13">
        <f t="shared" si="21"/>
        <v>41890.167453703703</v>
      </c>
      <c r="T354" s="13">
        <f t="shared" si="22"/>
        <v>41919.959120370368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3"/>
        <v>1.0861819426615318</v>
      </c>
      <c r="P355" s="6">
        <f t="shared" si="20"/>
        <v>103.52394779771615</v>
      </c>
      <c r="Q355" t="s">
        <v>8327</v>
      </c>
      <c r="R355" t="s">
        <v>8332</v>
      </c>
      <c r="S355" s="13">
        <f t="shared" si="21"/>
        <v>42297.791886574079</v>
      </c>
      <c r="T355" s="13">
        <f t="shared" si="22"/>
        <v>42327.625219907401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3"/>
        <v>1.0394285714285714</v>
      </c>
      <c r="P356" s="6">
        <f t="shared" si="20"/>
        <v>125.44827586206897</v>
      </c>
      <c r="Q356" t="s">
        <v>8327</v>
      </c>
      <c r="R356" t="s">
        <v>8332</v>
      </c>
      <c r="S356" s="13">
        <f t="shared" si="21"/>
        <v>42438.827789351853</v>
      </c>
      <c r="T356" s="13">
        <f t="shared" si="22"/>
        <v>42468.577789351846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3"/>
        <v>1.1625714285714286</v>
      </c>
      <c r="P357" s="6">
        <f t="shared" si="20"/>
        <v>246.60606060606059</v>
      </c>
      <c r="Q357" t="s">
        <v>8327</v>
      </c>
      <c r="R357" t="s">
        <v>8332</v>
      </c>
      <c r="S357" s="13">
        <f t="shared" si="21"/>
        <v>41943.293912037036</v>
      </c>
      <c r="T357" s="13">
        <f t="shared" si="22"/>
        <v>41974.127245370364</v>
      </c>
    </row>
    <row r="358" spans="1:20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3"/>
        <v>1.0269239999999999</v>
      </c>
      <c r="P358" s="6">
        <f t="shared" si="20"/>
        <v>79.401340206185566</v>
      </c>
      <c r="Q358" t="s">
        <v>8327</v>
      </c>
      <c r="R358" t="s">
        <v>8332</v>
      </c>
      <c r="S358" s="13">
        <f t="shared" si="21"/>
        <v>42415.803159722222</v>
      </c>
      <c r="T358" s="13">
        <f t="shared" si="22"/>
        <v>42445.553159722222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3"/>
        <v>1.74</v>
      </c>
      <c r="P359" s="6">
        <f t="shared" si="20"/>
        <v>86.138613861386133</v>
      </c>
      <c r="Q359" t="s">
        <v>8327</v>
      </c>
      <c r="R359" t="s">
        <v>8332</v>
      </c>
      <c r="S359" s="13">
        <f t="shared" si="21"/>
        <v>42078.222187499996</v>
      </c>
      <c r="T359" s="13">
        <f t="shared" si="22"/>
        <v>42118.01385416666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3"/>
        <v>1.03088</v>
      </c>
      <c r="P360" s="6">
        <f t="shared" si="20"/>
        <v>193.04868913857678</v>
      </c>
      <c r="Q360" t="s">
        <v>8327</v>
      </c>
      <c r="R360" t="s">
        <v>8332</v>
      </c>
      <c r="S360" s="13">
        <f t="shared" si="21"/>
        <v>42507.860196759255</v>
      </c>
      <c r="T360" s="13">
        <f t="shared" si="22"/>
        <v>42536.416666666664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3"/>
        <v>1.0485537190082646</v>
      </c>
      <c r="P361" s="6">
        <f t="shared" si="20"/>
        <v>84.023178807947019</v>
      </c>
      <c r="Q361" t="s">
        <v>8327</v>
      </c>
      <c r="R361" t="s">
        <v>8332</v>
      </c>
      <c r="S361" s="13">
        <f t="shared" si="21"/>
        <v>41935.070486111108</v>
      </c>
      <c r="T361" s="13">
        <f t="shared" si="22"/>
        <v>41957.008333333331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3"/>
        <v>1.0137499999999999</v>
      </c>
      <c r="P362" s="6">
        <f t="shared" si="20"/>
        <v>139.82758620689654</v>
      </c>
      <c r="Q362" t="s">
        <v>8327</v>
      </c>
      <c r="R362" t="s">
        <v>8332</v>
      </c>
      <c r="S362" s="13">
        <f t="shared" si="21"/>
        <v>42163.897916666669</v>
      </c>
      <c r="T362" s="13">
        <f t="shared" si="22"/>
        <v>42207.924305555549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3"/>
        <v>1.1107699999999998</v>
      </c>
      <c r="P363" s="6">
        <f t="shared" si="20"/>
        <v>109.82189265536722</v>
      </c>
      <c r="Q363" t="s">
        <v>8327</v>
      </c>
      <c r="R363" t="s">
        <v>8332</v>
      </c>
      <c r="S363" s="13">
        <f t="shared" si="21"/>
        <v>41936.001226851848</v>
      </c>
      <c r="T363" s="13">
        <f t="shared" si="22"/>
        <v>41965.834560185183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3"/>
        <v>1.2415933781686497</v>
      </c>
      <c r="P364" s="6">
        <f t="shared" si="20"/>
        <v>139.53488372093022</v>
      </c>
      <c r="Q364" t="s">
        <v>8327</v>
      </c>
      <c r="R364" t="s">
        <v>8332</v>
      </c>
      <c r="S364" s="13">
        <f t="shared" si="21"/>
        <v>41837.210543981484</v>
      </c>
      <c r="T364" s="13">
        <f t="shared" si="22"/>
        <v>41858.791666666664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3"/>
        <v>1.0133333333333334</v>
      </c>
      <c r="P365" s="6">
        <f t="shared" si="20"/>
        <v>347.84615384615387</v>
      </c>
      <c r="Q365" t="s">
        <v>8327</v>
      </c>
      <c r="R365" t="s">
        <v>8332</v>
      </c>
      <c r="S365" s="13">
        <f t="shared" si="21"/>
        <v>40255.744629629626</v>
      </c>
      <c r="T365" s="13">
        <f t="shared" si="22"/>
        <v>40300.598611111105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3"/>
        <v>1.1016142857142857</v>
      </c>
      <c r="P366" s="6">
        <f t="shared" si="20"/>
        <v>68.24159292035398</v>
      </c>
      <c r="Q366" t="s">
        <v>8327</v>
      </c>
      <c r="R366" t="s">
        <v>8332</v>
      </c>
      <c r="S366" s="13">
        <f t="shared" si="21"/>
        <v>41780.859629629631</v>
      </c>
      <c r="T366" s="13">
        <f t="shared" si="22"/>
        <v>41810.957638888889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3"/>
        <v>1.0397333333333334</v>
      </c>
      <c r="P367" s="6">
        <f t="shared" si="20"/>
        <v>239.93846153846152</v>
      </c>
      <c r="Q367" t="s">
        <v>8327</v>
      </c>
      <c r="R367" t="s">
        <v>8332</v>
      </c>
      <c r="S367" s="13">
        <f t="shared" si="21"/>
        <v>41668.606469907405</v>
      </c>
      <c r="T367" s="13">
        <f t="shared" si="22"/>
        <v>41698.398136574069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3"/>
        <v>1.013157894736842</v>
      </c>
      <c r="P368" s="6">
        <f t="shared" si="20"/>
        <v>287.31343283582089</v>
      </c>
      <c r="Q368" t="s">
        <v>8327</v>
      </c>
      <c r="R368" t="s">
        <v>8332</v>
      </c>
      <c r="S368" s="13">
        <f t="shared" si="21"/>
        <v>41019.793032407404</v>
      </c>
      <c r="T368" s="13">
        <f t="shared" si="22"/>
        <v>41049.584699074068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3"/>
        <v>1.033501</v>
      </c>
      <c r="P369" s="6">
        <f t="shared" si="20"/>
        <v>86.84882352941176</v>
      </c>
      <c r="Q369" t="s">
        <v>8327</v>
      </c>
      <c r="R369" t="s">
        <v>8332</v>
      </c>
      <c r="S369" s="13">
        <f t="shared" si="21"/>
        <v>41355.577291666668</v>
      </c>
      <c r="T369" s="13">
        <f t="shared" si="22"/>
        <v>41394.999305555553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3"/>
        <v>1.04112</v>
      </c>
      <c r="P370" s="6">
        <f t="shared" si="20"/>
        <v>81.84905660377359</v>
      </c>
      <c r="Q370" t="s">
        <v>8327</v>
      </c>
      <c r="R370" t="s">
        <v>8332</v>
      </c>
      <c r="S370" s="13">
        <f t="shared" si="21"/>
        <v>42043.605578703704</v>
      </c>
      <c r="T370" s="13">
        <f t="shared" si="22"/>
        <v>42078.355578703697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3"/>
        <v>1.1015569230769231</v>
      </c>
      <c r="P371" s="6">
        <f t="shared" si="20"/>
        <v>42.874970059880241</v>
      </c>
      <c r="Q371" t="s">
        <v>8327</v>
      </c>
      <c r="R371" t="s">
        <v>8332</v>
      </c>
      <c r="S371" s="13">
        <f t="shared" si="21"/>
        <v>40893.551724537036</v>
      </c>
      <c r="T371" s="13">
        <f t="shared" si="22"/>
        <v>40923.3433912037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3"/>
        <v>1.2202</v>
      </c>
      <c r="P372" s="6">
        <f t="shared" si="20"/>
        <v>709.41860465116281</v>
      </c>
      <c r="Q372" t="s">
        <v>8327</v>
      </c>
      <c r="R372" t="s">
        <v>8332</v>
      </c>
      <c r="S372" s="13">
        <f t="shared" si="21"/>
        <v>42711.795138888891</v>
      </c>
      <c r="T372" s="13">
        <f t="shared" si="22"/>
        <v>42741.586805555555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3"/>
        <v>1.1416866666666667</v>
      </c>
      <c r="P373" s="6">
        <f t="shared" si="20"/>
        <v>161.25517890772127</v>
      </c>
      <c r="Q373" t="s">
        <v>8327</v>
      </c>
      <c r="R373" t="s">
        <v>8332</v>
      </c>
      <c r="S373" s="13">
        <f t="shared" si="21"/>
        <v>41261.767812500002</v>
      </c>
      <c r="T373" s="13">
        <f t="shared" si="22"/>
        <v>41306.559479166666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3"/>
        <v>1.2533333333333334</v>
      </c>
      <c r="P374" s="6">
        <f t="shared" si="20"/>
        <v>41.777777777777779</v>
      </c>
      <c r="Q374" t="s">
        <v>8327</v>
      </c>
      <c r="R374" t="s">
        <v>8332</v>
      </c>
      <c r="S374" s="13">
        <f t="shared" si="21"/>
        <v>42425.576898148152</v>
      </c>
      <c r="T374" s="13">
        <f t="shared" si="22"/>
        <v>42465.458333333336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3"/>
        <v>1.0666666666666667</v>
      </c>
      <c r="P375" s="6">
        <f t="shared" si="20"/>
        <v>89.887640449438209</v>
      </c>
      <c r="Q375" t="s">
        <v>8327</v>
      </c>
      <c r="R375" t="s">
        <v>8332</v>
      </c>
      <c r="S375" s="13">
        <f t="shared" si="21"/>
        <v>41078.91201388889</v>
      </c>
      <c r="T375" s="13">
        <f t="shared" si="22"/>
        <v>41108.703680555554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3"/>
        <v>1.3065</v>
      </c>
      <c r="P376" s="6">
        <f t="shared" si="20"/>
        <v>45.051724137931032</v>
      </c>
      <c r="Q376" t="s">
        <v>8327</v>
      </c>
      <c r="R376" t="s">
        <v>8332</v>
      </c>
      <c r="S376" s="13">
        <f t="shared" si="21"/>
        <v>40757.889247685183</v>
      </c>
      <c r="T376" s="13">
        <f t="shared" si="22"/>
        <v>40802.680914351848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3"/>
        <v>1.2</v>
      </c>
      <c r="P377" s="6">
        <f t="shared" si="20"/>
        <v>42.857142857142854</v>
      </c>
      <c r="Q377" t="s">
        <v>8327</v>
      </c>
      <c r="R377" t="s">
        <v>8332</v>
      </c>
      <c r="S377" s="13">
        <f t="shared" si="21"/>
        <v>41657.985081018516</v>
      </c>
      <c r="T377" s="13">
        <f t="shared" si="22"/>
        <v>41699.512499999997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3"/>
        <v>1.0595918367346939</v>
      </c>
      <c r="P378" s="6">
        <f t="shared" si="20"/>
        <v>54.083333333333336</v>
      </c>
      <c r="Q378" t="s">
        <v>8327</v>
      </c>
      <c r="R378" t="s">
        <v>8332</v>
      </c>
      <c r="S378" s="13">
        <f t="shared" si="21"/>
        <v>42576.452731481477</v>
      </c>
      <c r="T378" s="13">
        <f t="shared" si="22"/>
        <v>42607.244398148141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3"/>
        <v>1.1439999999999999</v>
      </c>
      <c r="P379" s="6">
        <f t="shared" si="20"/>
        <v>103.21804511278195</v>
      </c>
      <c r="Q379" t="s">
        <v>8327</v>
      </c>
      <c r="R379" t="s">
        <v>8332</v>
      </c>
      <c r="S379" s="13">
        <f t="shared" si="21"/>
        <v>42292.250787037032</v>
      </c>
      <c r="T379" s="13">
        <f t="shared" si="22"/>
        <v>42322.084027777775</v>
      </c>
    </row>
    <row r="380" spans="1:20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3"/>
        <v>1.1176666666666666</v>
      </c>
      <c r="P380" s="6">
        <f t="shared" si="20"/>
        <v>40.397590361445786</v>
      </c>
      <c r="Q380" t="s">
        <v>8327</v>
      </c>
      <c r="R380" t="s">
        <v>8332</v>
      </c>
      <c r="S380" s="13">
        <f t="shared" si="21"/>
        <v>42370.571851851855</v>
      </c>
      <c r="T380" s="13">
        <f t="shared" si="22"/>
        <v>42394.786111111105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3"/>
        <v>1.1608000000000001</v>
      </c>
      <c r="P381" s="6">
        <f t="shared" si="20"/>
        <v>116.85906040268456</v>
      </c>
      <c r="Q381" t="s">
        <v>8327</v>
      </c>
      <c r="R381" t="s">
        <v>8332</v>
      </c>
      <c r="S381" s="13">
        <f t="shared" si="21"/>
        <v>40987.688333333332</v>
      </c>
      <c r="T381" s="13">
        <f t="shared" si="22"/>
        <v>41032.479999999996</v>
      </c>
    </row>
    <row r="382" spans="1:20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3"/>
        <v>1.415</v>
      </c>
      <c r="P382" s="6">
        <f t="shared" si="20"/>
        <v>115.51020408163265</v>
      </c>
      <c r="Q382" t="s">
        <v>8327</v>
      </c>
      <c r="R382" t="s">
        <v>8332</v>
      </c>
      <c r="S382" s="13">
        <f t="shared" si="21"/>
        <v>42367.719814814816</v>
      </c>
      <c r="T382" s="13">
        <f t="shared" si="22"/>
        <v>42392.511481481481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3"/>
        <v>1.0472999999999999</v>
      </c>
      <c r="P383" s="6">
        <f t="shared" si="20"/>
        <v>104.31274900398407</v>
      </c>
      <c r="Q383" t="s">
        <v>8327</v>
      </c>
      <c r="R383" t="s">
        <v>8332</v>
      </c>
      <c r="S383" s="13">
        <f t="shared" si="21"/>
        <v>41085.698113425926</v>
      </c>
      <c r="T383" s="13">
        <f t="shared" si="22"/>
        <v>41120</v>
      </c>
    </row>
    <row r="384" spans="1:20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3"/>
        <v>2.5583333333333331</v>
      </c>
      <c r="P384" s="6">
        <f t="shared" si="20"/>
        <v>69.772727272727266</v>
      </c>
      <c r="Q384" t="s">
        <v>8327</v>
      </c>
      <c r="R384" t="s">
        <v>8332</v>
      </c>
      <c r="S384" s="13">
        <f t="shared" si="21"/>
        <v>41144.709490740745</v>
      </c>
      <c r="T384" s="13">
        <f t="shared" si="22"/>
        <v>41158.501157407409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3"/>
        <v>2.0670670670670672</v>
      </c>
      <c r="P385" s="6">
        <f t="shared" si="20"/>
        <v>43.020833333333336</v>
      </c>
      <c r="Q385" t="s">
        <v>8327</v>
      </c>
      <c r="R385" t="s">
        <v>8332</v>
      </c>
      <c r="S385" s="13">
        <f t="shared" si="21"/>
        <v>41755.117581018516</v>
      </c>
      <c r="T385" s="13">
        <f t="shared" si="22"/>
        <v>41777.90924768518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3"/>
        <v>1.1210500000000001</v>
      </c>
      <c r="P386" s="6">
        <f t="shared" si="20"/>
        <v>58.540469973890339</v>
      </c>
      <c r="Q386" t="s">
        <v>8327</v>
      </c>
      <c r="R386" t="s">
        <v>8332</v>
      </c>
      <c r="S386" s="13">
        <f t="shared" si="21"/>
        <v>41980.781793981485</v>
      </c>
      <c r="T386" s="13">
        <f t="shared" si="22"/>
        <v>42010.573460648149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23"/>
        <v>1.05982</v>
      </c>
      <c r="P387" s="6">
        <f t="shared" ref="P387:P450" si="24">E387/L387</f>
        <v>111.79535864978902</v>
      </c>
      <c r="Q387" t="s">
        <v>8327</v>
      </c>
      <c r="R387" t="s">
        <v>8332</v>
      </c>
      <c r="S387" s="13">
        <f t="shared" ref="S387:S450" si="25">(((J387/60)/60)/24)+DATE(1970,1,1)</f>
        <v>41934.584502314814</v>
      </c>
      <c r="T387" s="13">
        <f t="shared" ref="T387:T450" si="26">(((I387/60)/60)/24)+DATE(1970,1,1)+(-5/24)</f>
        <v>41964.41783564815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ref="O388:O451" si="27">E388/D388</f>
        <v>1.0016666666666667</v>
      </c>
      <c r="P388" s="6">
        <f t="shared" si="24"/>
        <v>46.230769230769234</v>
      </c>
      <c r="Q388" t="s">
        <v>8327</v>
      </c>
      <c r="R388" t="s">
        <v>8332</v>
      </c>
      <c r="S388" s="13">
        <f t="shared" si="25"/>
        <v>42211.951284722221</v>
      </c>
      <c r="T388" s="13">
        <f t="shared" si="26"/>
        <v>42226.742951388886</v>
      </c>
    </row>
    <row r="389" spans="1:20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7"/>
        <v>2.1398947368421051</v>
      </c>
      <c r="P389" s="6">
        <f t="shared" si="24"/>
        <v>144.69039145907473</v>
      </c>
      <c r="Q389" t="s">
        <v>8327</v>
      </c>
      <c r="R389" t="s">
        <v>8332</v>
      </c>
      <c r="S389" s="13">
        <f t="shared" si="25"/>
        <v>42200.67659722222</v>
      </c>
      <c r="T389" s="13">
        <f t="shared" si="26"/>
        <v>42231.041666666664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7"/>
        <v>1.2616000000000001</v>
      </c>
      <c r="P390" s="6">
        <f t="shared" si="24"/>
        <v>88.845070422535215</v>
      </c>
      <c r="Q390" t="s">
        <v>8327</v>
      </c>
      <c r="R390" t="s">
        <v>8332</v>
      </c>
      <c r="S390" s="13">
        <f t="shared" si="25"/>
        <v>42549.076157407413</v>
      </c>
      <c r="T390" s="13">
        <f t="shared" si="26"/>
        <v>42578.867824074077</v>
      </c>
    </row>
    <row r="391" spans="1:20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7"/>
        <v>1.8153547058823529</v>
      </c>
      <c r="P391" s="6">
        <f t="shared" si="24"/>
        <v>81.75107284768211</v>
      </c>
      <c r="Q391" t="s">
        <v>8327</v>
      </c>
      <c r="R391" t="s">
        <v>8332</v>
      </c>
      <c r="S391" s="13">
        <f t="shared" si="25"/>
        <v>41674.063078703701</v>
      </c>
      <c r="T391" s="13">
        <f t="shared" si="26"/>
        <v>41705.749305555553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7"/>
        <v>1</v>
      </c>
      <c r="P392" s="6">
        <f t="shared" si="24"/>
        <v>71.428571428571431</v>
      </c>
      <c r="Q392" t="s">
        <v>8327</v>
      </c>
      <c r="R392" t="s">
        <v>8332</v>
      </c>
      <c r="S392" s="13">
        <f t="shared" si="25"/>
        <v>42112.036712962959</v>
      </c>
      <c r="T392" s="13">
        <f t="shared" si="26"/>
        <v>42131.828379629624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7"/>
        <v>1.0061</v>
      </c>
      <c r="P393" s="6">
        <f t="shared" si="24"/>
        <v>104.25906735751295</v>
      </c>
      <c r="Q393" t="s">
        <v>8327</v>
      </c>
      <c r="R393" t="s">
        <v>8332</v>
      </c>
      <c r="S393" s="13">
        <f t="shared" si="25"/>
        <v>40865.042256944449</v>
      </c>
      <c r="T393" s="13">
        <f t="shared" si="26"/>
        <v>40894.832638888889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7"/>
        <v>1.009027027027027</v>
      </c>
      <c r="P394" s="6">
        <f t="shared" si="24"/>
        <v>90.616504854368927</v>
      </c>
      <c r="Q394" t="s">
        <v>8327</v>
      </c>
      <c r="R394" t="s">
        <v>8332</v>
      </c>
      <c r="S394" s="13">
        <f t="shared" si="25"/>
        <v>40763.717256944445</v>
      </c>
      <c r="T394" s="13">
        <f t="shared" si="26"/>
        <v>40793.916666666664</v>
      </c>
    </row>
    <row r="395" spans="1:20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7"/>
        <v>1.10446</v>
      </c>
      <c r="P395" s="6">
        <f t="shared" si="24"/>
        <v>157.33048433048432</v>
      </c>
      <c r="Q395" t="s">
        <v>8327</v>
      </c>
      <c r="R395" t="s">
        <v>8332</v>
      </c>
      <c r="S395" s="13">
        <f t="shared" si="25"/>
        <v>41526.708935185183</v>
      </c>
      <c r="T395" s="13">
        <f t="shared" si="26"/>
        <v>41557.500601851847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7"/>
        <v>1.118936170212766</v>
      </c>
      <c r="P396" s="6">
        <f t="shared" si="24"/>
        <v>105.18</v>
      </c>
      <c r="Q396" t="s">
        <v>8327</v>
      </c>
      <c r="R396" t="s">
        <v>8332</v>
      </c>
      <c r="S396" s="13">
        <f t="shared" si="25"/>
        <v>42417.818078703705</v>
      </c>
      <c r="T396" s="13">
        <f t="shared" si="26"/>
        <v>42477.568078703705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7"/>
        <v>1.0804450000000001</v>
      </c>
      <c r="P397" s="6">
        <f t="shared" si="24"/>
        <v>58.719836956521746</v>
      </c>
      <c r="Q397" t="s">
        <v>8327</v>
      </c>
      <c r="R397" t="s">
        <v>8332</v>
      </c>
      <c r="S397" s="13">
        <f t="shared" si="25"/>
        <v>40990.909259259257</v>
      </c>
      <c r="T397" s="13">
        <f t="shared" si="26"/>
        <v>41026.688888888886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7"/>
        <v>1.0666666666666667</v>
      </c>
      <c r="P398" s="6">
        <f t="shared" si="24"/>
        <v>81.632653061224488</v>
      </c>
      <c r="Q398" t="s">
        <v>8327</v>
      </c>
      <c r="R398" t="s">
        <v>8332</v>
      </c>
      <c r="S398" s="13">
        <f t="shared" si="25"/>
        <v>41082.564884259256</v>
      </c>
      <c r="T398" s="13">
        <f t="shared" si="26"/>
        <v>41097.356550925921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7"/>
        <v>1.0390027322404372</v>
      </c>
      <c r="P399" s="6">
        <f t="shared" si="24"/>
        <v>56.460043668122275</v>
      </c>
      <c r="Q399" t="s">
        <v>8327</v>
      </c>
      <c r="R399" t="s">
        <v>8332</v>
      </c>
      <c r="S399" s="13">
        <f t="shared" si="25"/>
        <v>40379.776435185187</v>
      </c>
      <c r="T399" s="13">
        <f t="shared" si="26"/>
        <v>40421.947222222218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7"/>
        <v>1.2516</v>
      </c>
      <c r="P400" s="6">
        <f t="shared" si="24"/>
        <v>140.1044776119403</v>
      </c>
      <c r="Q400" t="s">
        <v>8327</v>
      </c>
      <c r="R400" t="s">
        <v>8332</v>
      </c>
      <c r="S400" s="13">
        <f t="shared" si="25"/>
        <v>42078.793124999997</v>
      </c>
      <c r="T400" s="13">
        <f t="shared" si="26"/>
        <v>42123.584791666661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7"/>
        <v>1.0680499999999999</v>
      </c>
      <c r="P401" s="6">
        <f t="shared" si="24"/>
        <v>224.85263157894738</v>
      </c>
      <c r="Q401" t="s">
        <v>8327</v>
      </c>
      <c r="R401" t="s">
        <v>8332</v>
      </c>
      <c r="S401" s="13">
        <f t="shared" si="25"/>
        <v>42687.875775462962</v>
      </c>
      <c r="T401" s="13">
        <f t="shared" si="26"/>
        <v>42718.291666666664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7"/>
        <v>1.1230249999999999</v>
      </c>
      <c r="P402" s="6">
        <f t="shared" si="24"/>
        <v>181.13306451612902</v>
      </c>
      <c r="Q402" t="s">
        <v>8327</v>
      </c>
      <c r="R402" t="s">
        <v>8332</v>
      </c>
      <c r="S402" s="13">
        <f t="shared" si="25"/>
        <v>41745.635960648149</v>
      </c>
      <c r="T402" s="13">
        <f t="shared" si="26"/>
        <v>41775.9375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7"/>
        <v>1.0381199999999999</v>
      </c>
      <c r="P403" s="6">
        <f t="shared" si="24"/>
        <v>711.04109589041093</v>
      </c>
      <c r="Q403" t="s">
        <v>8327</v>
      </c>
      <c r="R403" t="s">
        <v>8332</v>
      </c>
      <c r="S403" s="13">
        <f t="shared" si="25"/>
        <v>40732.842245370368</v>
      </c>
      <c r="T403" s="13">
        <f t="shared" si="26"/>
        <v>40762.633912037032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7"/>
        <v>1.4165000000000001</v>
      </c>
      <c r="P404" s="6">
        <f t="shared" si="24"/>
        <v>65.883720930232556</v>
      </c>
      <c r="Q404" t="s">
        <v>8327</v>
      </c>
      <c r="R404" t="s">
        <v>8332</v>
      </c>
      <c r="S404" s="13">
        <f t="shared" si="25"/>
        <v>42292.539548611108</v>
      </c>
      <c r="T404" s="13">
        <f t="shared" si="26"/>
        <v>42313.372881944444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7"/>
        <v>1.0526</v>
      </c>
      <c r="P405" s="6">
        <f t="shared" si="24"/>
        <v>75.185714285714283</v>
      </c>
      <c r="Q405" t="s">
        <v>8327</v>
      </c>
      <c r="R405" t="s">
        <v>8332</v>
      </c>
      <c r="S405" s="13">
        <f t="shared" si="25"/>
        <v>40718.310659722221</v>
      </c>
      <c r="T405" s="13">
        <f t="shared" si="26"/>
        <v>40765.088888888888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7"/>
        <v>1.0309142857142857</v>
      </c>
      <c r="P406" s="6">
        <f t="shared" si="24"/>
        <v>133.14391143911439</v>
      </c>
      <c r="Q406" t="s">
        <v>8327</v>
      </c>
      <c r="R406" t="s">
        <v>8332</v>
      </c>
      <c r="S406" s="13">
        <f t="shared" si="25"/>
        <v>41646.628032407411</v>
      </c>
      <c r="T406" s="13">
        <f t="shared" si="26"/>
        <v>41675.752777777772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7"/>
        <v>1.0765957446808512</v>
      </c>
      <c r="P407" s="6">
        <f t="shared" si="24"/>
        <v>55.2</v>
      </c>
      <c r="Q407" t="s">
        <v>8327</v>
      </c>
      <c r="R407" t="s">
        <v>8332</v>
      </c>
      <c r="S407" s="13">
        <f t="shared" si="25"/>
        <v>41674.08494212963</v>
      </c>
      <c r="T407" s="13">
        <f t="shared" si="26"/>
        <v>41703.876608796294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7"/>
        <v>1.0770464285714285</v>
      </c>
      <c r="P408" s="6">
        <f t="shared" si="24"/>
        <v>86.163714285714292</v>
      </c>
      <c r="Q408" t="s">
        <v>8327</v>
      </c>
      <c r="R408" t="s">
        <v>8332</v>
      </c>
      <c r="S408" s="13">
        <f t="shared" si="25"/>
        <v>40638.162465277775</v>
      </c>
      <c r="T408" s="13">
        <f t="shared" si="26"/>
        <v>40672.040972222218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7"/>
        <v>1.0155000000000001</v>
      </c>
      <c r="P409" s="6">
        <f t="shared" si="24"/>
        <v>92.318181818181813</v>
      </c>
      <c r="Q409" t="s">
        <v>8327</v>
      </c>
      <c r="R409" t="s">
        <v>8332</v>
      </c>
      <c r="S409" s="13">
        <f t="shared" si="25"/>
        <v>40806.870949074073</v>
      </c>
      <c r="T409" s="13">
        <f t="shared" si="26"/>
        <v>40866.704282407409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7"/>
        <v>1.0143766666666667</v>
      </c>
      <c r="P410" s="6">
        <f t="shared" si="24"/>
        <v>160.16473684210527</v>
      </c>
      <c r="Q410" t="s">
        <v>8327</v>
      </c>
      <c r="R410" t="s">
        <v>8332</v>
      </c>
      <c r="S410" s="13">
        <f t="shared" si="25"/>
        <v>41543.735995370371</v>
      </c>
      <c r="T410" s="13">
        <f t="shared" si="26"/>
        <v>41583.569328703699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7"/>
        <v>1.3680000000000001</v>
      </c>
      <c r="P411" s="6">
        <f t="shared" si="24"/>
        <v>45.6</v>
      </c>
      <c r="Q411" t="s">
        <v>8327</v>
      </c>
      <c r="R411" t="s">
        <v>8332</v>
      </c>
      <c r="S411" s="13">
        <f t="shared" si="25"/>
        <v>42543.862777777773</v>
      </c>
      <c r="T411" s="13">
        <f t="shared" si="26"/>
        <v>42573.654444444437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7"/>
        <v>1.2829999999999999</v>
      </c>
      <c r="P412" s="6">
        <f t="shared" si="24"/>
        <v>183.28571428571428</v>
      </c>
      <c r="Q412" t="s">
        <v>8327</v>
      </c>
      <c r="R412" t="s">
        <v>8332</v>
      </c>
      <c r="S412" s="13">
        <f t="shared" si="25"/>
        <v>42113.981446759266</v>
      </c>
      <c r="T412" s="13">
        <f t="shared" si="26"/>
        <v>42173.77311342593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7"/>
        <v>1.0105</v>
      </c>
      <c r="P413" s="6">
        <f t="shared" si="24"/>
        <v>125.78838174273859</v>
      </c>
      <c r="Q413" t="s">
        <v>8327</v>
      </c>
      <c r="R413" t="s">
        <v>8332</v>
      </c>
      <c r="S413" s="13">
        <f t="shared" si="25"/>
        <v>41598.17597222222</v>
      </c>
      <c r="T413" s="13">
        <f t="shared" si="26"/>
        <v>41630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7"/>
        <v>1.2684</v>
      </c>
      <c r="P414" s="6">
        <f t="shared" si="24"/>
        <v>57.654545454545456</v>
      </c>
      <c r="Q414" t="s">
        <v>8327</v>
      </c>
      <c r="R414" t="s">
        <v>8332</v>
      </c>
      <c r="S414" s="13">
        <f t="shared" si="25"/>
        <v>41099.742800925924</v>
      </c>
      <c r="T414" s="13">
        <f t="shared" si="26"/>
        <v>41115.534467592588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7"/>
        <v>1.0508593749999999</v>
      </c>
      <c r="P415" s="6">
        <f t="shared" si="24"/>
        <v>78.660818713450297</v>
      </c>
      <c r="Q415" t="s">
        <v>8327</v>
      </c>
      <c r="R415" t="s">
        <v>8332</v>
      </c>
      <c r="S415" s="13">
        <f t="shared" si="25"/>
        <v>41079.877442129626</v>
      </c>
      <c r="T415" s="13">
        <f t="shared" si="26"/>
        <v>41109.66910879629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7"/>
        <v>1.0285405405405406</v>
      </c>
      <c r="P416" s="6">
        <f t="shared" si="24"/>
        <v>91.480769230769226</v>
      </c>
      <c r="Q416" t="s">
        <v>8327</v>
      </c>
      <c r="R416" t="s">
        <v>8332</v>
      </c>
      <c r="S416" s="13">
        <f t="shared" si="25"/>
        <v>41529.063252314816</v>
      </c>
      <c r="T416" s="13">
        <f t="shared" si="26"/>
        <v>41558.85491898148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7"/>
        <v>1.0214714285714286</v>
      </c>
      <c r="P417" s="6">
        <f t="shared" si="24"/>
        <v>68.09809523809524</v>
      </c>
      <c r="Q417" t="s">
        <v>8327</v>
      </c>
      <c r="R417" t="s">
        <v>8332</v>
      </c>
      <c r="S417" s="13">
        <f t="shared" si="25"/>
        <v>41904.851875</v>
      </c>
      <c r="T417" s="13">
        <f t="shared" si="26"/>
        <v>41929.291666666664</v>
      </c>
    </row>
    <row r="418" spans="1:20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7"/>
        <v>1.2021700000000002</v>
      </c>
      <c r="P418" s="6">
        <f t="shared" si="24"/>
        <v>48.086800000000004</v>
      </c>
      <c r="Q418" t="s">
        <v>8327</v>
      </c>
      <c r="R418" t="s">
        <v>8332</v>
      </c>
      <c r="S418" s="13">
        <f t="shared" si="25"/>
        <v>41648.396192129629</v>
      </c>
      <c r="T418" s="13">
        <f t="shared" si="26"/>
        <v>41678.187858796293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7"/>
        <v>1.0024761904761905</v>
      </c>
      <c r="P419" s="6">
        <f t="shared" si="24"/>
        <v>202.42307692307693</v>
      </c>
      <c r="Q419" t="s">
        <v>8327</v>
      </c>
      <c r="R419" t="s">
        <v>8332</v>
      </c>
      <c r="S419" s="13">
        <f t="shared" si="25"/>
        <v>41360.970601851855</v>
      </c>
      <c r="T419" s="13">
        <f t="shared" si="26"/>
        <v>41371.981249999997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7"/>
        <v>1.0063392857142857</v>
      </c>
      <c r="P420" s="6">
        <f t="shared" si="24"/>
        <v>216.75</v>
      </c>
      <c r="Q420" t="s">
        <v>8327</v>
      </c>
      <c r="R420" t="s">
        <v>8332</v>
      </c>
      <c r="S420" s="13">
        <f t="shared" si="25"/>
        <v>42178.282372685186</v>
      </c>
      <c r="T420" s="13">
        <f t="shared" si="26"/>
        <v>42208.07403935185</v>
      </c>
    </row>
    <row r="421" spans="1:20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7"/>
        <v>1.004375</v>
      </c>
      <c r="P421" s="6">
        <f t="shared" si="24"/>
        <v>110.06849315068493</v>
      </c>
      <c r="Q421" t="s">
        <v>8327</v>
      </c>
      <c r="R421" t="s">
        <v>8332</v>
      </c>
      <c r="S421" s="13">
        <f t="shared" si="25"/>
        <v>41394.842442129629</v>
      </c>
      <c r="T421" s="13">
        <f t="shared" si="26"/>
        <v>41454.634108796294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7"/>
        <v>4.3939393939393936E-3</v>
      </c>
      <c r="P422" s="6">
        <f t="shared" si="24"/>
        <v>4.833333333333333</v>
      </c>
      <c r="Q422" t="s">
        <v>8327</v>
      </c>
      <c r="R422" t="s">
        <v>8333</v>
      </c>
      <c r="S422" s="13">
        <f t="shared" si="25"/>
        <v>41682.23646990741</v>
      </c>
      <c r="T422" s="13">
        <f t="shared" si="26"/>
        <v>41711.986469907402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7"/>
        <v>2.0066666666666667E-2</v>
      </c>
      <c r="P423" s="6">
        <f t="shared" si="24"/>
        <v>50.166666666666664</v>
      </c>
      <c r="Q423" t="s">
        <v>8327</v>
      </c>
      <c r="R423" t="s">
        <v>8333</v>
      </c>
      <c r="S423" s="13">
        <f t="shared" si="25"/>
        <v>42177.491388888884</v>
      </c>
      <c r="T423" s="13">
        <f t="shared" si="26"/>
        <v>42237.283055555548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7"/>
        <v>1.0749999999999999E-2</v>
      </c>
      <c r="P424" s="6">
        <f t="shared" si="24"/>
        <v>35.833333333333336</v>
      </c>
      <c r="Q424" t="s">
        <v>8327</v>
      </c>
      <c r="R424" t="s">
        <v>8333</v>
      </c>
      <c r="S424" s="13">
        <f t="shared" si="25"/>
        <v>41863.260381944441</v>
      </c>
      <c r="T424" s="13">
        <f t="shared" si="26"/>
        <v>41893.052048611105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7"/>
        <v>7.6499999999999997E-3</v>
      </c>
      <c r="P425" s="6">
        <f t="shared" si="24"/>
        <v>11.76923076923077</v>
      </c>
      <c r="Q425" t="s">
        <v>8327</v>
      </c>
      <c r="R425" t="s">
        <v>8333</v>
      </c>
      <c r="S425" s="13">
        <f t="shared" si="25"/>
        <v>41400.92627314815</v>
      </c>
      <c r="T425" s="13">
        <f t="shared" si="26"/>
        <v>41430.717939814815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7"/>
        <v>6.7966666666666675E-2</v>
      </c>
      <c r="P426" s="6">
        <f t="shared" si="24"/>
        <v>40.78</v>
      </c>
      <c r="Q426" t="s">
        <v>8327</v>
      </c>
      <c r="R426" t="s">
        <v>8333</v>
      </c>
      <c r="S426" s="13">
        <f t="shared" si="25"/>
        <v>40934.376145833332</v>
      </c>
      <c r="T426" s="13">
        <f t="shared" si="26"/>
        <v>40994.126145833332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7"/>
        <v>1.2E-4</v>
      </c>
      <c r="P427" s="6">
        <f t="shared" si="24"/>
        <v>3</v>
      </c>
      <c r="Q427" t="s">
        <v>8327</v>
      </c>
      <c r="R427" t="s">
        <v>8333</v>
      </c>
      <c r="S427" s="13">
        <f t="shared" si="25"/>
        <v>42275.861157407402</v>
      </c>
      <c r="T427" s="13">
        <f t="shared" si="26"/>
        <v>42335.694490740738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7"/>
        <v>1.3299999999999999E-2</v>
      </c>
      <c r="P428" s="6">
        <f t="shared" si="24"/>
        <v>16.625</v>
      </c>
      <c r="Q428" t="s">
        <v>8327</v>
      </c>
      <c r="R428" t="s">
        <v>8333</v>
      </c>
      <c r="S428" s="13">
        <f t="shared" si="25"/>
        <v>42400.711967592593</v>
      </c>
      <c r="T428" s="13">
        <f t="shared" si="26"/>
        <v>42430.503634259258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7"/>
        <v>0</v>
      </c>
      <c r="P429" s="6" t="e">
        <f t="shared" si="24"/>
        <v>#DIV/0!</v>
      </c>
      <c r="Q429" t="s">
        <v>8327</v>
      </c>
      <c r="R429" t="s">
        <v>8333</v>
      </c>
      <c r="S429" s="13">
        <f t="shared" si="25"/>
        <v>42285.909027777772</v>
      </c>
      <c r="T429" s="13">
        <f t="shared" si="26"/>
        <v>42299.582638888889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7"/>
        <v>5.6333333333333332E-2</v>
      </c>
      <c r="P430" s="6">
        <f t="shared" si="24"/>
        <v>52</v>
      </c>
      <c r="Q430" t="s">
        <v>8327</v>
      </c>
      <c r="R430" t="s">
        <v>8333</v>
      </c>
      <c r="S430" s="13">
        <f t="shared" si="25"/>
        <v>41778.766724537039</v>
      </c>
      <c r="T430" s="13">
        <f t="shared" si="26"/>
        <v>41806.708333333328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7"/>
        <v>0</v>
      </c>
      <c r="P431" s="6" t="e">
        <f t="shared" si="24"/>
        <v>#DIV/0!</v>
      </c>
      <c r="Q431" t="s">
        <v>8327</v>
      </c>
      <c r="R431" t="s">
        <v>8333</v>
      </c>
      <c r="S431" s="13">
        <f t="shared" si="25"/>
        <v>40070.901412037041</v>
      </c>
      <c r="T431" s="13">
        <f t="shared" si="26"/>
        <v>40143.999305555553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7"/>
        <v>2.4E-2</v>
      </c>
      <c r="P432" s="6">
        <f t="shared" si="24"/>
        <v>4.8</v>
      </c>
      <c r="Q432" t="s">
        <v>8327</v>
      </c>
      <c r="R432" t="s">
        <v>8333</v>
      </c>
      <c r="S432" s="13">
        <f t="shared" si="25"/>
        <v>41513.107256944444</v>
      </c>
      <c r="T432" s="13">
        <f t="shared" si="26"/>
        <v>41527.898923611108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7"/>
        <v>0.13833333333333334</v>
      </c>
      <c r="P433" s="6">
        <f t="shared" si="24"/>
        <v>51.875</v>
      </c>
      <c r="Q433" t="s">
        <v>8327</v>
      </c>
      <c r="R433" t="s">
        <v>8333</v>
      </c>
      <c r="S433" s="13">
        <f t="shared" si="25"/>
        <v>42526.871331018512</v>
      </c>
      <c r="T433" s="13">
        <f t="shared" si="26"/>
        <v>42556.662997685176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7"/>
        <v>9.5000000000000001E-2</v>
      </c>
      <c r="P434" s="6">
        <f t="shared" si="24"/>
        <v>71.25</v>
      </c>
      <c r="Q434" t="s">
        <v>8327</v>
      </c>
      <c r="R434" t="s">
        <v>8333</v>
      </c>
      <c r="S434" s="13">
        <f t="shared" si="25"/>
        <v>42238.726631944446</v>
      </c>
      <c r="T434" s="13">
        <f t="shared" si="26"/>
        <v>42298.51829861111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7"/>
        <v>0</v>
      </c>
      <c r="P435" s="6" t="e">
        <f t="shared" si="24"/>
        <v>#DIV/0!</v>
      </c>
      <c r="Q435" t="s">
        <v>8327</v>
      </c>
      <c r="R435" t="s">
        <v>8333</v>
      </c>
      <c r="S435" s="13">
        <f t="shared" si="25"/>
        <v>42228.629884259266</v>
      </c>
      <c r="T435" s="13">
        <f t="shared" si="26"/>
        <v>42288.42155092593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7"/>
        <v>0.05</v>
      </c>
      <c r="P436" s="6">
        <f t="shared" si="24"/>
        <v>62.5</v>
      </c>
      <c r="Q436" t="s">
        <v>8327</v>
      </c>
      <c r="R436" t="s">
        <v>8333</v>
      </c>
      <c r="S436" s="13">
        <f t="shared" si="25"/>
        <v>41576.834513888891</v>
      </c>
      <c r="T436" s="13">
        <f t="shared" si="26"/>
        <v>41609.667847222219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7"/>
        <v>2.7272727272727273E-5</v>
      </c>
      <c r="P437" s="6">
        <f t="shared" si="24"/>
        <v>1</v>
      </c>
      <c r="Q437" t="s">
        <v>8327</v>
      </c>
      <c r="R437" t="s">
        <v>8333</v>
      </c>
      <c r="S437" s="13">
        <f t="shared" si="25"/>
        <v>41500.747453703705</v>
      </c>
      <c r="T437" s="13">
        <f t="shared" si="26"/>
        <v>41530.539120370369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7"/>
        <v>0</v>
      </c>
      <c r="P438" s="6" t="e">
        <f t="shared" si="24"/>
        <v>#DIV/0!</v>
      </c>
      <c r="Q438" t="s">
        <v>8327</v>
      </c>
      <c r="R438" t="s">
        <v>8333</v>
      </c>
      <c r="S438" s="13">
        <f t="shared" si="25"/>
        <v>41456.36241898148</v>
      </c>
      <c r="T438" s="13">
        <f t="shared" si="26"/>
        <v>41486.154085648144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7"/>
        <v>0</v>
      </c>
      <c r="P439" s="6" t="e">
        <f t="shared" si="24"/>
        <v>#DIV/0!</v>
      </c>
      <c r="Q439" t="s">
        <v>8327</v>
      </c>
      <c r="R439" t="s">
        <v>8333</v>
      </c>
      <c r="S439" s="13">
        <f t="shared" si="25"/>
        <v>42591.31858796296</v>
      </c>
      <c r="T439" s="13">
        <f t="shared" si="26"/>
        <v>42651.110254629624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7"/>
        <v>9.3799999999999994E-2</v>
      </c>
      <c r="P440" s="6">
        <f t="shared" si="24"/>
        <v>170.54545454545453</v>
      </c>
      <c r="Q440" t="s">
        <v>8327</v>
      </c>
      <c r="R440" t="s">
        <v>8333</v>
      </c>
      <c r="S440" s="13">
        <f t="shared" si="25"/>
        <v>42296.261087962965</v>
      </c>
      <c r="T440" s="13">
        <f t="shared" si="26"/>
        <v>42326.094421296293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7"/>
        <v>0</v>
      </c>
      <c r="P441" s="6" t="e">
        <f t="shared" si="24"/>
        <v>#DIV/0!</v>
      </c>
      <c r="Q441" t="s">
        <v>8327</v>
      </c>
      <c r="R441" t="s">
        <v>8333</v>
      </c>
      <c r="S441" s="13">
        <f t="shared" si="25"/>
        <v>41919.761782407404</v>
      </c>
      <c r="T441" s="13">
        <f t="shared" si="26"/>
        <v>41929.553449074068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7"/>
        <v>1E-3</v>
      </c>
      <c r="P442" s="6">
        <f t="shared" si="24"/>
        <v>5</v>
      </c>
      <c r="Q442" t="s">
        <v>8327</v>
      </c>
      <c r="R442" t="s">
        <v>8333</v>
      </c>
      <c r="S442" s="13">
        <f t="shared" si="25"/>
        <v>42423.985567129625</v>
      </c>
      <c r="T442" s="13">
        <f t="shared" si="26"/>
        <v>42453.735567129632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7"/>
        <v>0</v>
      </c>
      <c r="P443" s="6" t="e">
        <f t="shared" si="24"/>
        <v>#DIV/0!</v>
      </c>
      <c r="Q443" t="s">
        <v>8327</v>
      </c>
      <c r="R443" t="s">
        <v>8333</v>
      </c>
      <c r="S443" s="13">
        <f t="shared" si="25"/>
        <v>41550.793935185182</v>
      </c>
      <c r="T443" s="13">
        <f t="shared" si="26"/>
        <v>41580.585601851846</v>
      </c>
    </row>
    <row r="444" spans="1:20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7"/>
        <v>0.39358823529411763</v>
      </c>
      <c r="P444" s="6">
        <f t="shared" si="24"/>
        <v>393.58823529411762</v>
      </c>
      <c r="Q444" t="s">
        <v>8327</v>
      </c>
      <c r="R444" t="s">
        <v>8333</v>
      </c>
      <c r="S444" s="13">
        <f t="shared" si="25"/>
        <v>42024.888692129629</v>
      </c>
      <c r="T444" s="13">
        <f t="shared" si="26"/>
        <v>42054.680358796293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7"/>
        <v>1E-3</v>
      </c>
      <c r="P445" s="6">
        <f t="shared" si="24"/>
        <v>5</v>
      </c>
      <c r="Q445" t="s">
        <v>8327</v>
      </c>
      <c r="R445" t="s">
        <v>8333</v>
      </c>
      <c r="S445" s="13">
        <f t="shared" si="25"/>
        <v>41650.015057870369</v>
      </c>
      <c r="T445" s="13">
        <f t="shared" si="26"/>
        <v>41679.806724537033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7"/>
        <v>0.05</v>
      </c>
      <c r="P446" s="6">
        <f t="shared" si="24"/>
        <v>50</v>
      </c>
      <c r="Q446" t="s">
        <v>8327</v>
      </c>
      <c r="R446" t="s">
        <v>8333</v>
      </c>
      <c r="S446" s="13">
        <f t="shared" si="25"/>
        <v>40894.906956018516</v>
      </c>
      <c r="T446" s="13">
        <f t="shared" si="26"/>
        <v>40954.69862268518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7"/>
        <v>3.3333333333333335E-5</v>
      </c>
      <c r="P447" s="6">
        <f t="shared" si="24"/>
        <v>1</v>
      </c>
      <c r="Q447" t="s">
        <v>8327</v>
      </c>
      <c r="R447" t="s">
        <v>8333</v>
      </c>
      <c r="S447" s="13">
        <f t="shared" si="25"/>
        <v>42130.335358796292</v>
      </c>
      <c r="T447" s="13">
        <f t="shared" si="26"/>
        <v>42145.127025462956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7"/>
        <v>7.2952380952380949E-2</v>
      </c>
      <c r="P448" s="6">
        <f t="shared" si="24"/>
        <v>47.875</v>
      </c>
      <c r="Q448" t="s">
        <v>8327</v>
      </c>
      <c r="R448" t="s">
        <v>8333</v>
      </c>
      <c r="S448" s="13">
        <f t="shared" si="25"/>
        <v>42037.083564814813</v>
      </c>
      <c r="T448" s="13">
        <f t="shared" si="26"/>
        <v>42066.875231481477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7"/>
        <v>1.6666666666666666E-4</v>
      </c>
      <c r="P449" s="6">
        <f t="shared" si="24"/>
        <v>5</v>
      </c>
      <c r="Q449" t="s">
        <v>8327</v>
      </c>
      <c r="R449" t="s">
        <v>8333</v>
      </c>
      <c r="S449" s="13">
        <f t="shared" si="25"/>
        <v>41331.555127314816</v>
      </c>
      <c r="T449" s="13">
        <f t="shared" si="26"/>
        <v>41356.305127314808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7"/>
        <v>3.2804E-2</v>
      </c>
      <c r="P450" s="6">
        <f t="shared" si="24"/>
        <v>20.502500000000001</v>
      </c>
      <c r="Q450" t="s">
        <v>8327</v>
      </c>
      <c r="R450" t="s">
        <v>8333</v>
      </c>
      <c r="S450" s="13">
        <f t="shared" si="25"/>
        <v>41753.758043981477</v>
      </c>
      <c r="T450" s="13">
        <f t="shared" si="26"/>
        <v>41773.549710648142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27"/>
        <v>2.2499999999999999E-2</v>
      </c>
      <c r="P451" s="6">
        <f t="shared" ref="P451:P514" si="28">E451/L451</f>
        <v>9</v>
      </c>
      <c r="Q451" t="s">
        <v>8327</v>
      </c>
      <c r="R451" t="s">
        <v>8333</v>
      </c>
      <c r="S451" s="13">
        <f t="shared" ref="S451:S514" si="29">(((J451/60)/60)/24)+DATE(1970,1,1)</f>
        <v>41534.568113425928</v>
      </c>
      <c r="T451" s="13">
        <f t="shared" ref="T451:T514" si="30">(((I451/60)/60)/24)+DATE(1970,1,1)+(-5/24)</f>
        <v>41564.359780092593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ref="O452:O515" si="31">E452/D452</f>
        <v>7.92E-3</v>
      </c>
      <c r="P452" s="6">
        <f t="shared" si="28"/>
        <v>56.571428571428569</v>
      </c>
      <c r="Q452" t="s">
        <v>8327</v>
      </c>
      <c r="R452" t="s">
        <v>8333</v>
      </c>
      <c r="S452" s="13">
        <f t="shared" si="29"/>
        <v>41654.946759259255</v>
      </c>
      <c r="T452" s="13">
        <f t="shared" si="30"/>
        <v>41684.73842592592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31"/>
        <v>0</v>
      </c>
      <c r="P453" s="6" t="e">
        <f t="shared" si="28"/>
        <v>#DIV/0!</v>
      </c>
      <c r="Q453" t="s">
        <v>8327</v>
      </c>
      <c r="R453" t="s">
        <v>8333</v>
      </c>
      <c r="S453" s="13">
        <f t="shared" si="29"/>
        <v>41634.715173611112</v>
      </c>
      <c r="T453" s="13">
        <f t="shared" si="30"/>
        <v>41664.506840277776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31"/>
        <v>0.64</v>
      </c>
      <c r="P454" s="6">
        <f t="shared" si="28"/>
        <v>40</v>
      </c>
      <c r="Q454" t="s">
        <v>8327</v>
      </c>
      <c r="R454" t="s">
        <v>8333</v>
      </c>
      <c r="S454" s="13">
        <f t="shared" si="29"/>
        <v>42107.703877314809</v>
      </c>
      <c r="T454" s="13">
        <f t="shared" si="30"/>
        <v>42137.495543981473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31"/>
        <v>2.740447957839262E-4</v>
      </c>
      <c r="P455" s="6">
        <f t="shared" si="28"/>
        <v>13</v>
      </c>
      <c r="Q455" t="s">
        <v>8327</v>
      </c>
      <c r="R455" t="s">
        <v>8333</v>
      </c>
      <c r="S455" s="13">
        <f t="shared" si="29"/>
        <v>42038.824988425928</v>
      </c>
      <c r="T455" s="13">
        <f t="shared" si="30"/>
        <v>42054.616655092592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31"/>
        <v>8.2000000000000007E-3</v>
      </c>
      <c r="P456" s="6">
        <f t="shared" si="28"/>
        <v>16.399999999999999</v>
      </c>
      <c r="Q456" t="s">
        <v>8327</v>
      </c>
      <c r="R456" t="s">
        <v>8333</v>
      </c>
      <c r="S456" s="13">
        <f t="shared" si="29"/>
        <v>41938.717256944445</v>
      </c>
      <c r="T456" s="13">
        <f t="shared" si="30"/>
        <v>41969.343055555553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31"/>
        <v>6.9230769230769226E-4</v>
      </c>
      <c r="P457" s="6">
        <f t="shared" si="28"/>
        <v>22.5</v>
      </c>
      <c r="Q457" t="s">
        <v>8327</v>
      </c>
      <c r="R457" t="s">
        <v>8333</v>
      </c>
      <c r="S457" s="13">
        <f t="shared" si="29"/>
        <v>40971.002569444441</v>
      </c>
      <c r="T457" s="13">
        <f t="shared" si="30"/>
        <v>41015.813194444439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31"/>
        <v>6.8631863186318634E-3</v>
      </c>
      <c r="P458" s="6">
        <f t="shared" si="28"/>
        <v>20.333333333333332</v>
      </c>
      <c r="Q458" t="s">
        <v>8327</v>
      </c>
      <c r="R458" t="s">
        <v>8333</v>
      </c>
      <c r="S458" s="13">
        <f t="shared" si="29"/>
        <v>41547.694456018515</v>
      </c>
      <c r="T458" s="13">
        <f t="shared" si="30"/>
        <v>41568.957638888889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31"/>
        <v>0</v>
      </c>
      <c r="P459" s="6" t="e">
        <f t="shared" si="28"/>
        <v>#DIV/0!</v>
      </c>
      <c r="Q459" t="s">
        <v>8327</v>
      </c>
      <c r="R459" t="s">
        <v>8333</v>
      </c>
      <c r="S459" s="13">
        <f t="shared" si="29"/>
        <v>41837.767500000002</v>
      </c>
      <c r="T459" s="13">
        <f t="shared" si="30"/>
        <v>41867.559166666666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31"/>
        <v>8.2100000000000006E-2</v>
      </c>
      <c r="P460" s="6">
        <f t="shared" si="28"/>
        <v>16.755102040816325</v>
      </c>
      <c r="Q460" t="s">
        <v>8327</v>
      </c>
      <c r="R460" t="s">
        <v>8333</v>
      </c>
      <c r="S460" s="13">
        <f t="shared" si="29"/>
        <v>41378.69976851852</v>
      </c>
      <c r="T460" s="13">
        <f t="shared" si="30"/>
        <v>41408.491435185184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31"/>
        <v>6.4102564102564103E-4</v>
      </c>
      <c r="P461" s="6">
        <f t="shared" si="28"/>
        <v>25</v>
      </c>
      <c r="Q461" t="s">
        <v>8327</v>
      </c>
      <c r="R461" t="s">
        <v>8333</v>
      </c>
      <c r="S461" s="13">
        <f t="shared" si="29"/>
        <v>40800.6403587963</v>
      </c>
      <c r="T461" s="13">
        <f t="shared" si="30"/>
        <v>40860.473692129628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31"/>
        <v>2.9411764705882353E-3</v>
      </c>
      <c r="P462" s="6">
        <f t="shared" si="28"/>
        <v>12.5</v>
      </c>
      <c r="Q462" t="s">
        <v>8327</v>
      </c>
      <c r="R462" t="s">
        <v>8333</v>
      </c>
      <c r="S462" s="13">
        <f t="shared" si="29"/>
        <v>41759.542534722219</v>
      </c>
      <c r="T462" s="13">
        <f t="shared" si="30"/>
        <v>41790.958333333328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31"/>
        <v>0</v>
      </c>
      <c r="P463" s="6" t="e">
        <f t="shared" si="28"/>
        <v>#DIV/0!</v>
      </c>
      <c r="Q463" t="s">
        <v>8327</v>
      </c>
      <c r="R463" t="s">
        <v>8333</v>
      </c>
      <c r="S463" s="13">
        <f t="shared" si="29"/>
        <v>41407.84684027778</v>
      </c>
      <c r="T463" s="13">
        <f t="shared" si="30"/>
        <v>41427.638506944444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31"/>
        <v>0</v>
      </c>
      <c r="P464" s="6" t="e">
        <f t="shared" si="28"/>
        <v>#DIV/0!</v>
      </c>
      <c r="Q464" t="s">
        <v>8327</v>
      </c>
      <c r="R464" t="s">
        <v>8333</v>
      </c>
      <c r="S464" s="13">
        <f t="shared" si="29"/>
        <v>40705.126631944448</v>
      </c>
      <c r="T464" s="13">
        <f t="shared" si="30"/>
        <v>40764.918298611112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31"/>
        <v>2.2727272727272728E-2</v>
      </c>
      <c r="P465" s="6">
        <f t="shared" si="28"/>
        <v>113.63636363636364</v>
      </c>
      <c r="Q465" t="s">
        <v>8327</v>
      </c>
      <c r="R465" t="s">
        <v>8333</v>
      </c>
      <c r="S465" s="13">
        <f t="shared" si="29"/>
        <v>40750.710104166668</v>
      </c>
      <c r="T465" s="13">
        <f t="shared" si="30"/>
        <v>40810.501770833333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31"/>
        <v>9.9009900990099011E-4</v>
      </c>
      <c r="P466" s="6">
        <f t="shared" si="28"/>
        <v>1</v>
      </c>
      <c r="Q466" t="s">
        <v>8327</v>
      </c>
      <c r="R466" t="s">
        <v>8333</v>
      </c>
      <c r="S466" s="13">
        <f t="shared" si="29"/>
        <v>42488.848784722228</v>
      </c>
      <c r="T466" s="13">
        <f t="shared" si="30"/>
        <v>42508.640451388892</v>
      </c>
    </row>
    <row r="467" spans="1:20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31"/>
        <v>0.26953125</v>
      </c>
      <c r="P467" s="6">
        <f t="shared" si="28"/>
        <v>17.25</v>
      </c>
      <c r="Q467" t="s">
        <v>8327</v>
      </c>
      <c r="R467" t="s">
        <v>8333</v>
      </c>
      <c r="S467" s="13">
        <f t="shared" si="29"/>
        <v>41801.120069444441</v>
      </c>
      <c r="T467" s="13">
        <f t="shared" si="30"/>
        <v>41816.911736111106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31"/>
        <v>7.6E-3</v>
      </c>
      <c r="P468" s="6">
        <f t="shared" si="28"/>
        <v>15.2</v>
      </c>
      <c r="Q468" t="s">
        <v>8327</v>
      </c>
      <c r="R468" t="s">
        <v>8333</v>
      </c>
      <c r="S468" s="13">
        <f t="shared" si="29"/>
        <v>41129.942870370374</v>
      </c>
      <c r="T468" s="13">
        <f t="shared" si="30"/>
        <v>41159.734537037039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31"/>
        <v>0.21575</v>
      </c>
      <c r="P469" s="6">
        <f t="shared" si="28"/>
        <v>110.64102564102564</v>
      </c>
      <c r="Q469" t="s">
        <v>8327</v>
      </c>
      <c r="R469" t="s">
        <v>8333</v>
      </c>
      <c r="S469" s="13">
        <f t="shared" si="29"/>
        <v>41135.679791666669</v>
      </c>
      <c r="T469" s="13">
        <f t="shared" si="30"/>
        <v>41180.471458333333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31"/>
        <v>0</v>
      </c>
      <c r="P470" s="6" t="e">
        <f t="shared" si="28"/>
        <v>#DIV/0!</v>
      </c>
      <c r="Q470" t="s">
        <v>8327</v>
      </c>
      <c r="R470" t="s">
        <v>8333</v>
      </c>
      <c r="S470" s="13">
        <f t="shared" si="29"/>
        <v>41041.167627314811</v>
      </c>
      <c r="T470" s="13">
        <f t="shared" si="30"/>
        <v>41100.952141203699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31"/>
        <v>0</v>
      </c>
      <c r="P471" s="6" t="e">
        <f t="shared" si="28"/>
        <v>#DIV/0!</v>
      </c>
      <c r="Q471" t="s">
        <v>8327</v>
      </c>
      <c r="R471" t="s">
        <v>8333</v>
      </c>
      <c r="S471" s="13">
        <f t="shared" si="29"/>
        <v>41827.989861111113</v>
      </c>
      <c r="T471" s="13">
        <f t="shared" si="30"/>
        <v>41887.781527777777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31"/>
        <v>1.0200000000000001E-2</v>
      </c>
      <c r="P472" s="6">
        <f t="shared" si="28"/>
        <v>25.5</v>
      </c>
      <c r="Q472" t="s">
        <v>8327</v>
      </c>
      <c r="R472" t="s">
        <v>8333</v>
      </c>
      <c r="S472" s="13">
        <f t="shared" si="29"/>
        <v>41605.167696759258</v>
      </c>
      <c r="T472" s="13">
        <f t="shared" si="30"/>
        <v>41654.958333333328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31"/>
        <v>0.11892727272727273</v>
      </c>
      <c r="P473" s="6">
        <f t="shared" si="28"/>
        <v>38.476470588235294</v>
      </c>
      <c r="Q473" t="s">
        <v>8327</v>
      </c>
      <c r="R473" t="s">
        <v>8333</v>
      </c>
      <c r="S473" s="13">
        <f t="shared" si="29"/>
        <v>41703.721979166665</v>
      </c>
      <c r="T473" s="13">
        <f t="shared" si="30"/>
        <v>41748.471979166665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31"/>
        <v>0.17624999999999999</v>
      </c>
      <c r="P474" s="6">
        <f t="shared" si="28"/>
        <v>28.2</v>
      </c>
      <c r="Q474" t="s">
        <v>8327</v>
      </c>
      <c r="R474" t="s">
        <v>8333</v>
      </c>
      <c r="S474" s="13">
        <f t="shared" si="29"/>
        <v>41844.922662037039</v>
      </c>
      <c r="T474" s="13">
        <f t="shared" si="30"/>
        <v>41874.714328703703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31"/>
        <v>2.87E-2</v>
      </c>
      <c r="P475" s="6">
        <f t="shared" si="28"/>
        <v>61.5</v>
      </c>
      <c r="Q475" t="s">
        <v>8327</v>
      </c>
      <c r="R475" t="s">
        <v>8333</v>
      </c>
      <c r="S475" s="13">
        <f t="shared" si="29"/>
        <v>41869.698136574072</v>
      </c>
      <c r="T475" s="13">
        <f t="shared" si="30"/>
        <v>41899.489803240736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31"/>
        <v>3.0303030303030303E-4</v>
      </c>
      <c r="P476" s="6">
        <f t="shared" si="28"/>
        <v>1</v>
      </c>
      <c r="Q476" t="s">
        <v>8327</v>
      </c>
      <c r="R476" t="s">
        <v>8333</v>
      </c>
      <c r="S476" s="13">
        <f t="shared" si="29"/>
        <v>42753.329039351855</v>
      </c>
      <c r="T476" s="13">
        <f t="shared" si="30"/>
        <v>42783.120706018519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31"/>
        <v>0</v>
      </c>
      <c r="P477" s="6" t="e">
        <f t="shared" si="28"/>
        <v>#DIV/0!</v>
      </c>
      <c r="Q477" t="s">
        <v>8327</v>
      </c>
      <c r="R477" t="s">
        <v>8333</v>
      </c>
      <c r="S477" s="13">
        <f t="shared" si="29"/>
        <v>42100.086145833338</v>
      </c>
      <c r="T477" s="13">
        <f t="shared" si="30"/>
        <v>42129.877812500003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31"/>
        <v>2.2302681818181819E-2</v>
      </c>
      <c r="P478" s="6">
        <f t="shared" si="28"/>
        <v>39.569274193548388</v>
      </c>
      <c r="Q478" t="s">
        <v>8327</v>
      </c>
      <c r="R478" t="s">
        <v>8333</v>
      </c>
      <c r="S478" s="13">
        <f t="shared" si="29"/>
        <v>41757.975011574075</v>
      </c>
      <c r="T478" s="13">
        <f t="shared" si="30"/>
        <v>41792.957638888889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31"/>
        <v>0</v>
      </c>
      <c r="P479" s="6" t="e">
        <f t="shared" si="28"/>
        <v>#DIV/0!</v>
      </c>
      <c r="Q479" t="s">
        <v>8327</v>
      </c>
      <c r="R479" t="s">
        <v>8333</v>
      </c>
      <c r="S479" s="13">
        <f t="shared" si="29"/>
        <v>40987.83488425926</v>
      </c>
      <c r="T479" s="13">
        <f t="shared" si="30"/>
        <v>41047.626550925925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31"/>
        <v>0</v>
      </c>
      <c r="P480" s="6" t="e">
        <f t="shared" si="28"/>
        <v>#DIV/0!</v>
      </c>
      <c r="Q480" t="s">
        <v>8327</v>
      </c>
      <c r="R480" t="s">
        <v>8333</v>
      </c>
      <c r="S480" s="13">
        <f t="shared" si="29"/>
        <v>42065.910983796297</v>
      </c>
      <c r="T480" s="13">
        <f t="shared" si="30"/>
        <v>42095.660983796297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31"/>
        <v>0.3256</v>
      </c>
      <c r="P481" s="6">
        <f t="shared" si="28"/>
        <v>88.8</v>
      </c>
      <c r="Q481" t="s">
        <v>8327</v>
      </c>
      <c r="R481" t="s">
        <v>8333</v>
      </c>
      <c r="S481" s="13">
        <f t="shared" si="29"/>
        <v>41904.407812500001</v>
      </c>
      <c r="T481" s="13">
        <f t="shared" si="30"/>
        <v>41964.24114583333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31"/>
        <v>0.19409999999999999</v>
      </c>
      <c r="P482" s="6">
        <f t="shared" si="28"/>
        <v>55.457142857142856</v>
      </c>
      <c r="Q482" t="s">
        <v>8327</v>
      </c>
      <c r="R482" t="s">
        <v>8333</v>
      </c>
      <c r="S482" s="13">
        <f t="shared" si="29"/>
        <v>41465.500173611108</v>
      </c>
      <c r="T482" s="13">
        <f t="shared" si="30"/>
        <v>41495.291840277772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31"/>
        <v>6.0999999999999999E-2</v>
      </c>
      <c r="P483" s="6">
        <f t="shared" si="28"/>
        <v>87.142857142857139</v>
      </c>
      <c r="Q483" t="s">
        <v>8327</v>
      </c>
      <c r="R483" t="s">
        <v>8333</v>
      </c>
      <c r="S483" s="13">
        <f t="shared" si="29"/>
        <v>41162.672326388885</v>
      </c>
      <c r="T483" s="13">
        <f t="shared" si="30"/>
        <v>41192.46399305555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31"/>
        <v>1E-3</v>
      </c>
      <c r="P484" s="6">
        <f t="shared" si="28"/>
        <v>10</v>
      </c>
      <c r="Q484" t="s">
        <v>8327</v>
      </c>
      <c r="R484" t="s">
        <v>8333</v>
      </c>
      <c r="S484" s="13">
        <f t="shared" si="29"/>
        <v>42447.896875000006</v>
      </c>
      <c r="T484" s="13">
        <f t="shared" si="30"/>
        <v>42474.398611111108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31"/>
        <v>0.502</v>
      </c>
      <c r="P485" s="6">
        <f t="shared" si="28"/>
        <v>51.224489795918366</v>
      </c>
      <c r="Q485" t="s">
        <v>8327</v>
      </c>
      <c r="R485" t="s">
        <v>8333</v>
      </c>
      <c r="S485" s="13">
        <f t="shared" si="29"/>
        <v>41243.197592592594</v>
      </c>
      <c r="T485" s="13">
        <f t="shared" si="30"/>
        <v>41302.989259259259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31"/>
        <v>1.8625E-3</v>
      </c>
      <c r="P486" s="6">
        <f t="shared" si="28"/>
        <v>13.545454545454545</v>
      </c>
      <c r="Q486" t="s">
        <v>8327</v>
      </c>
      <c r="R486" t="s">
        <v>8333</v>
      </c>
      <c r="S486" s="13">
        <f t="shared" si="29"/>
        <v>42272.93949074074</v>
      </c>
      <c r="T486" s="13">
        <f t="shared" si="30"/>
        <v>42313.772824074076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31"/>
        <v>0.21906971229845085</v>
      </c>
      <c r="P487" s="6">
        <f t="shared" si="28"/>
        <v>66.520080000000007</v>
      </c>
      <c r="Q487" t="s">
        <v>8327</v>
      </c>
      <c r="R487" t="s">
        <v>8333</v>
      </c>
      <c r="S487" s="13">
        <f t="shared" si="29"/>
        <v>41381.50577546296</v>
      </c>
      <c r="T487" s="13">
        <f t="shared" si="30"/>
        <v>41411.297442129624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31"/>
        <v>9.0909090909090904E-5</v>
      </c>
      <c r="P488" s="6">
        <f t="shared" si="28"/>
        <v>50</v>
      </c>
      <c r="Q488" t="s">
        <v>8327</v>
      </c>
      <c r="R488" t="s">
        <v>8333</v>
      </c>
      <c r="S488" s="13">
        <f t="shared" si="29"/>
        <v>41761.94258101852</v>
      </c>
      <c r="T488" s="13">
        <f t="shared" si="30"/>
        <v>41791.734247685185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31"/>
        <v>0</v>
      </c>
      <c r="P489" s="6" t="e">
        <f t="shared" si="28"/>
        <v>#DIV/0!</v>
      </c>
      <c r="Q489" t="s">
        <v>8327</v>
      </c>
      <c r="R489" t="s">
        <v>8333</v>
      </c>
      <c r="S489" s="13">
        <f t="shared" si="29"/>
        <v>42669.594837962963</v>
      </c>
      <c r="T489" s="13">
        <f t="shared" si="30"/>
        <v>42729.428171296291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31"/>
        <v>0</v>
      </c>
      <c r="P490" s="6" t="e">
        <f t="shared" si="28"/>
        <v>#DIV/0!</v>
      </c>
      <c r="Q490" t="s">
        <v>8327</v>
      </c>
      <c r="R490" t="s">
        <v>8333</v>
      </c>
      <c r="S490" s="13">
        <f t="shared" si="29"/>
        <v>42714.054398148146</v>
      </c>
      <c r="T490" s="13">
        <f t="shared" si="30"/>
        <v>42743.84606481481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31"/>
        <v>2.8667813379201833E-3</v>
      </c>
      <c r="P491" s="6">
        <f t="shared" si="28"/>
        <v>71.666666666666671</v>
      </c>
      <c r="Q491" t="s">
        <v>8327</v>
      </c>
      <c r="R491" t="s">
        <v>8333</v>
      </c>
      <c r="S491" s="13">
        <f t="shared" si="29"/>
        <v>40882.481666666667</v>
      </c>
      <c r="T491" s="13">
        <f t="shared" si="30"/>
        <v>40913.272916666661</v>
      </c>
    </row>
    <row r="492" spans="1:20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31"/>
        <v>0</v>
      </c>
      <c r="P492" s="6" t="e">
        <f t="shared" si="28"/>
        <v>#DIV/0!</v>
      </c>
      <c r="Q492" t="s">
        <v>8327</v>
      </c>
      <c r="R492" t="s">
        <v>8333</v>
      </c>
      <c r="S492" s="13">
        <f t="shared" si="29"/>
        <v>41113.968576388892</v>
      </c>
      <c r="T492" s="13">
        <f t="shared" si="30"/>
        <v>41143.760243055556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31"/>
        <v>0</v>
      </c>
      <c r="P493" s="6" t="e">
        <f t="shared" si="28"/>
        <v>#DIV/0!</v>
      </c>
      <c r="Q493" t="s">
        <v>8327</v>
      </c>
      <c r="R493" t="s">
        <v>8333</v>
      </c>
      <c r="S493" s="13">
        <f t="shared" si="29"/>
        <v>42366.982627314821</v>
      </c>
      <c r="T493" s="13">
        <f t="shared" si="30"/>
        <v>42396.774293981485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31"/>
        <v>0</v>
      </c>
      <c r="P494" s="6" t="e">
        <f t="shared" si="28"/>
        <v>#DIV/0!</v>
      </c>
      <c r="Q494" t="s">
        <v>8327</v>
      </c>
      <c r="R494" t="s">
        <v>8333</v>
      </c>
      <c r="S494" s="13">
        <f t="shared" si="29"/>
        <v>42596.03506944445</v>
      </c>
      <c r="T494" s="13">
        <f t="shared" si="30"/>
        <v>42655.826736111114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31"/>
        <v>0</v>
      </c>
      <c r="P495" s="6" t="e">
        <f t="shared" si="28"/>
        <v>#DIV/0!</v>
      </c>
      <c r="Q495" t="s">
        <v>8327</v>
      </c>
      <c r="R495" t="s">
        <v>8333</v>
      </c>
      <c r="S495" s="13">
        <f t="shared" si="29"/>
        <v>42114.726134259254</v>
      </c>
      <c r="T495" s="13">
        <f t="shared" si="30"/>
        <v>42144.517800925918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31"/>
        <v>1.5499999999999999E-3</v>
      </c>
      <c r="P496" s="6">
        <f t="shared" si="28"/>
        <v>10.333333333333334</v>
      </c>
      <c r="Q496" t="s">
        <v>8327</v>
      </c>
      <c r="R496" t="s">
        <v>8333</v>
      </c>
      <c r="S496" s="13">
        <f t="shared" si="29"/>
        <v>41799.830613425926</v>
      </c>
      <c r="T496" s="13">
        <f t="shared" si="30"/>
        <v>41822.916666666664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31"/>
        <v>0</v>
      </c>
      <c r="P497" s="6" t="e">
        <f t="shared" si="28"/>
        <v>#DIV/0!</v>
      </c>
      <c r="Q497" t="s">
        <v>8327</v>
      </c>
      <c r="R497" t="s">
        <v>8333</v>
      </c>
      <c r="S497" s="13">
        <f t="shared" si="29"/>
        <v>42171.827604166669</v>
      </c>
      <c r="T497" s="13">
        <f t="shared" si="30"/>
        <v>42201.619270833333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31"/>
        <v>1.6666666666666667E-5</v>
      </c>
      <c r="P498" s="6">
        <f t="shared" si="28"/>
        <v>1</v>
      </c>
      <c r="Q498" t="s">
        <v>8327</v>
      </c>
      <c r="R498" t="s">
        <v>8333</v>
      </c>
      <c r="S498" s="13">
        <f t="shared" si="29"/>
        <v>41620.93141203704</v>
      </c>
      <c r="T498" s="13">
        <f t="shared" si="30"/>
        <v>41680.723078703704</v>
      </c>
    </row>
    <row r="499" spans="1:20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31"/>
        <v>6.6964285714285711E-3</v>
      </c>
      <c r="P499" s="6">
        <f t="shared" si="28"/>
        <v>10</v>
      </c>
      <c r="Q499" t="s">
        <v>8327</v>
      </c>
      <c r="R499" t="s">
        <v>8333</v>
      </c>
      <c r="S499" s="13">
        <f t="shared" si="29"/>
        <v>41945.037789351853</v>
      </c>
      <c r="T499" s="13">
        <f t="shared" si="30"/>
        <v>41997.999999999993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31"/>
        <v>4.5985132395404561E-2</v>
      </c>
      <c r="P500" s="6">
        <f t="shared" si="28"/>
        <v>136.09090909090909</v>
      </c>
      <c r="Q500" t="s">
        <v>8327</v>
      </c>
      <c r="R500" t="s">
        <v>8333</v>
      </c>
      <c r="S500" s="13">
        <f t="shared" si="29"/>
        <v>40858.762141203704</v>
      </c>
      <c r="T500" s="13">
        <f t="shared" si="30"/>
        <v>40900.553807870368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31"/>
        <v>9.5500000000000002E-2</v>
      </c>
      <c r="P501" s="6">
        <f t="shared" si="28"/>
        <v>73.461538461538467</v>
      </c>
      <c r="Q501" t="s">
        <v>8327</v>
      </c>
      <c r="R501" t="s">
        <v>8333</v>
      </c>
      <c r="S501" s="13">
        <f t="shared" si="29"/>
        <v>40043.895462962959</v>
      </c>
      <c r="T501" s="13">
        <f t="shared" si="30"/>
        <v>40098.665972222218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31"/>
        <v>3.307692307692308E-2</v>
      </c>
      <c r="P502" s="6">
        <f t="shared" si="28"/>
        <v>53.75</v>
      </c>
      <c r="Q502" t="s">
        <v>8327</v>
      </c>
      <c r="R502" t="s">
        <v>8333</v>
      </c>
      <c r="S502" s="13">
        <f t="shared" si="29"/>
        <v>40247.886006944449</v>
      </c>
      <c r="T502" s="13">
        <f t="shared" si="30"/>
        <v>40306.719444444439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31"/>
        <v>0</v>
      </c>
      <c r="P503" s="6" t="e">
        <f t="shared" si="28"/>
        <v>#DIV/0!</v>
      </c>
      <c r="Q503" t="s">
        <v>8327</v>
      </c>
      <c r="R503" t="s">
        <v>8333</v>
      </c>
      <c r="S503" s="13">
        <f t="shared" si="29"/>
        <v>40703.234386574077</v>
      </c>
      <c r="T503" s="13">
        <f t="shared" si="30"/>
        <v>40733.026053240741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31"/>
        <v>1.15E-2</v>
      </c>
      <c r="P504" s="6">
        <f t="shared" si="28"/>
        <v>57.5</v>
      </c>
      <c r="Q504" t="s">
        <v>8327</v>
      </c>
      <c r="R504" t="s">
        <v>8333</v>
      </c>
      <c r="S504" s="13">
        <f t="shared" si="29"/>
        <v>40956.553530092591</v>
      </c>
      <c r="T504" s="13">
        <f t="shared" si="30"/>
        <v>40986.303530092591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31"/>
        <v>1.7538461538461537E-2</v>
      </c>
      <c r="P505" s="6">
        <f t="shared" si="28"/>
        <v>12.666666666666666</v>
      </c>
      <c r="Q505" t="s">
        <v>8327</v>
      </c>
      <c r="R505" t="s">
        <v>8333</v>
      </c>
      <c r="S505" s="13">
        <f t="shared" si="29"/>
        <v>41991.526655092588</v>
      </c>
      <c r="T505" s="13">
        <f t="shared" si="30"/>
        <v>42021.318321759252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31"/>
        <v>1.3673469387755101E-2</v>
      </c>
      <c r="P506" s="6">
        <f t="shared" si="28"/>
        <v>67</v>
      </c>
      <c r="Q506" t="s">
        <v>8327</v>
      </c>
      <c r="R506" t="s">
        <v>8333</v>
      </c>
      <c r="S506" s="13">
        <f t="shared" si="29"/>
        <v>40949.98364583333</v>
      </c>
      <c r="T506" s="13">
        <f t="shared" si="30"/>
        <v>41009.73364583333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31"/>
        <v>4.3333333333333331E-3</v>
      </c>
      <c r="P507" s="6">
        <f t="shared" si="28"/>
        <v>3.7142857142857144</v>
      </c>
      <c r="Q507" t="s">
        <v>8327</v>
      </c>
      <c r="R507" t="s">
        <v>8333</v>
      </c>
      <c r="S507" s="13">
        <f t="shared" si="29"/>
        <v>42318.098217592589</v>
      </c>
      <c r="T507" s="13">
        <f t="shared" si="30"/>
        <v>42362.889884259253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31"/>
        <v>1.25E-3</v>
      </c>
      <c r="P508" s="6">
        <f t="shared" si="28"/>
        <v>250</v>
      </c>
      <c r="Q508" t="s">
        <v>8327</v>
      </c>
      <c r="R508" t="s">
        <v>8333</v>
      </c>
      <c r="S508" s="13">
        <f t="shared" si="29"/>
        <v>41466.552314814813</v>
      </c>
      <c r="T508" s="13">
        <f t="shared" si="30"/>
        <v>41496.343981481477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31"/>
        <v>3.2000000000000001E-2</v>
      </c>
      <c r="P509" s="6">
        <f t="shared" si="28"/>
        <v>64</v>
      </c>
      <c r="Q509" t="s">
        <v>8327</v>
      </c>
      <c r="R509" t="s">
        <v>8333</v>
      </c>
      <c r="S509" s="13">
        <f t="shared" si="29"/>
        <v>41156.958993055552</v>
      </c>
      <c r="T509" s="13">
        <f t="shared" si="30"/>
        <v>41201.750659722216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31"/>
        <v>8.0000000000000002E-3</v>
      </c>
      <c r="P510" s="6">
        <f t="shared" si="28"/>
        <v>133.33333333333334</v>
      </c>
      <c r="Q510" t="s">
        <v>8327</v>
      </c>
      <c r="R510" t="s">
        <v>8333</v>
      </c>
      <c r="S510" s="13">
        <f t="shared" si="29"/>
        <v>40995.024317129632</v>
      </c>
      <c r="T510" s="13">
        <f t="shared" si="30"/>
        <v>41054.384722222218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31"/>
        <v>2E-3</v>
      </c>
      <c r="P511" s="6">
        <f t="shared" si="28"/>
        <v>10</v>
      </c>
      <c r="Q511" t="s">
        <v>8327</v>
      </c>
      <c r="R511" t="s">
        <v>8333</v>
      </c>
      <c r="S511" s="13">
        <f t="shared" si="29"/>
        <v>42153.631597222222</v>
      </c>
      <c r="T511" s="13">
        <f t="shared" si="30"/>
        <v>42183.423263888886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31"/>
        <v>0</v>
      </c>
      <c r="P512" s="6" t="e">
        <f t="shared" si="28"/>
        <v>#DIV/0!</v>
      </c>
      <c r="Q512" t="s">
        <v>8327</v>
      </c>
      <c r="R512" t="s">
        <v>8333</v>
      </c>
      <c r="S512" s="13">
        <f t="shared" si="29"/>
        <v>42400.176377314812</v>
      </c>
      <c r="T512" s="13">
        <f t="shared" si="30"/>
        <v>42429.968043981477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31"/>
        <v>0.03</v>
      </c>
      <c r="P513" s="6">
        <f t="shared" si="28"/>
        <v>30</v>
      </c>
      <c r="Q513" t="s">
        <v>8327</v>
      </c>
      <c r="R513" t="s">
        <v>8333</v>
      </c>
      <c r="S513" s="13">
        <f t="shared" si="29"/>
        <v>41340.303032407406</v>
      </c>
      <c r="T513" s="13">
        <f t="shared" si="30"/>
        <v>41370.053032407406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31"/>
        <v>1.3749999999999999E-3</v>
      </c>
      <c r="P514" s="6">
        <f t="shared" si="28"/>
        <v>5.5</v>
      </c>
      <c r="Q514" t="s">
        <v>8327</v>
      </c>
      <c r="R514" t="s">
        <v>8333</v>
      </c>
      <c r="S514" s="13">
        <f t="shared" si="29"/>
        <v>42649.742210648154</v>
      </c>
      <c r="T514" s="13">
        <f t="shared" si="30"/>
        <v>42694.575543981475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31"/>
        <v>0.13924</v>
      </c>
      <c r="P515" s="6">
        <f t="shared" ref="P515:P578" si="32">E515/L515</f>
        <v>102.38235294117646</v>
      </c>
      <c r="Q515" t="s">
        <v>8327</v>
      </c>
      <c r="R515" t="s">
        <v>8333</v>
      </c>
      <c r="S515" s="13">
        <f t="shared" ref="S515:S578" si="33">(((J515/60)/60)/24)+DATE(1970,1,1)</f>
        <v>42552.653993055559</v>
      </c>
      <c r="T515" s="13">
        <f t="shared" ref="T515:T578" si="34">(((I515/60)/60)/24)+DATE(1970,1,1)+(-5/24)</f>
        <v>42597.083333333336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ref="O516:O579" si="35">E516/D516</f>
        <v>3.3333333333333333E-2</v>
      </c>
      <c r="P516" s="6">
        <f t="shared" si="32"/>
        <v>16.666666666666668</v>
      </c>
      <c r="Q516" t="s">
        <v>8327</v>
      </c>
      <c r="R516" t="s">
        <v>8333</v>
      </c>
      <c r="S516" s="13">
        <f t="shared" si="33"/>
        <v>41830.613969907405</v>
      </c>
      <c r="T516" s="13">
        <f t="shared" si="34"/>
        <v>41860.405636574069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5"/>
        <v>0.25413402061855672</v>
      </c>
      <c r="P517" s="6">
        <f t="shared" si="32"/>
        <v>725.02941176470586</v>
      </c>
      <c r="Q517" t="s">
        <v>8327</v>
      </c>
      <c r="R517" t="s">
        <v>8333</v>
      </c>
      <c r="S517" s="13">
        <f t="shared" si="33"/>
        <v>42327.490752314814</v>
      </c>
      <c r="T517" s="13">
        <f t="shared" si="34"/>
        <v>42367.282418981478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5"/>
        <v>0</v>
      </c>
      <c r="P518" s="6" t="e">
        <f t="shared" si="32"/>
        <v>#DIV/0!</v>
      </c>
      <c r="Q518" t="s">
        <v>8327</v>
      </c>
      <c r="R518" t="s">
        <v>8333</v>
      </c>
      <c r="S518" s="13">
        <f t="shared" si="33"/>
        <v>42091.778703703705</v>
      </c>
      <c r="T518" s="13">
        <f t="shared" si="34"/>
        <v>42151.570370370369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5"/>
        <v>1.3666666666666667E-2</v>
      </c>
      <c r="P519" s="6">
        <f t="shared" si="32"/>
        <v>68.333333333333329</v>
      </c>
      <c r="Q519" t="s">
        <v>8327</v>
      </c>
      <c r="R519" t="s">
        <v>8333</v>
      </c>
      <c r="S519" s="13">
        <f t="shared" si="33"/>
        <v>42738.615289351852</v>
      </c>
      <c r="T519" s="13">
        <f t="shared" si="34"/>
        <v>42768.406956018516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5"/>
        <v>0</v>
      </c>
      <c r="P520" s="6" t="e">
        <f t="shared" si="32"/>
        <v>#DIV/0!</v>
      </c>
      <c r="Q520" t="s">
        <v>8327</v>
      </c>
      <c r="R520" t="s">
        <v>8333</v>
      </c>
      <c r="S520" s="13">
        <f t="shared" si="33"/>
        <v>42223.616018518514</v>
      </c>
      <c r="T520" s="13">
        <f t="shared" si="34"/>
        <v>42253.406944444439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5"/>
        <v>0.22881426547787684</v>
      </c>
      <c r="P521" s="6">
        <f t="shared" si="32"/>
        <v>39.228571428571428</v>
      </c>
      <c r="Q521" t="s">
        <v>8327</v>
      </c>
      <c r="R521" t="s">
        <v>8333</v>
      </c>
      <c r="S521" s="13">
        <f t="shared" si="33"/>
        <v>41218.391446759262</v>
      </c>
      <c r="T521" s="13">
        <f t="shared" si="34"/>
        <v>41248.183113425926</v>
      </c>
    </row>
    <row r="522" spans="1:20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5"/>
        <v>1.0209999999999999</v>
      </c>
      <c r="P522" s="6">
        <f t="shared" si="32"/>
        <v>150.14705882352942</v>
      </c>
      <c r="Q522" t="s">
        <v>8334</v>
      </c>
      <c r="R522" t="s">
        <v>8335</v>
      </c>
      <c r="S522" s="13">
        <f t="shared" si="33"/>
        <v>42318.702094907407</v>
      </c>
      <c r="T522" s="13">
        <f t="shared" si="34"/>
        <v>42348.493761574071</v>
      </c>
    </row>
    <row r="523" spans="1:20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5"/>
        <v>1.0464</v>
      </c>
      <c r="P523" s="6">
        <f t="shared" si="32"/>
        <v>93.428571428571431</v>
      </c>
      <c r="Q523" t="s">
        <v>8334</v>
      </c>
      <c r="R523" t="s">
        <v>8335</v>
      </c>
      <c r="S523" s="13">
        <f t="shared" si="33"/>
        <v>42646.092812499999</v>
      </c>
      <c r="T523" s="13">
        <f t="shared" si="34"/>
        <v>42674.999305555553</v>
      </c>
    </row>
    <row r="524" spans="1:20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5"/>
        <v>1.1466666666666667</v>
      </c>
      <c r="P524" s="6">
        <f t="shared" si="32"/>
        <v>110.96774193548387</v>
      </c>
      <c r="Q524" t="s">
        <v>8334</v>
      </c>
      <c r="R524" t="s">
        <v>8335</v>
      </c>
      <c r="S524" s="13">
        <f t="shared" si="33"/>
        <v>42430.040798611109</v>
      </c>
      <c r="T524" s="13">
        <f t="shared" si="34"/>
        <v>42449.790798611109</v>
      </c>
    </row>
    <row r="525" spans="1:20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5"/>
        <v>1.206</v>
      </c>
      <c r="P525" s="6">
        <f t="shared" si="32"/>
        <v>71.785714285714292</v>
      </c>
      <c r="Q525" t="s">
        <v>8334</v>
      </c>
      <c r="R525" t="s">
        <v>8335</v>
      </c>
      <c r="S525" s="13">
        <f t="shared" si="33"/>
        <v>42238.13282407407</v>
      </c>
      <c r="T525" s="13">
        <f t="shared" si="34"/>
        <v>42267.924490740734</v>
      </c>
    </row>
    <row r="526" spans="1:20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5"/>
        <v>1.0867285714285715</v>
      </c>
      <c r="P526" s="6">
        <f t="shared" si="32"/>
        <v>29.258076923076924</v>
      </c>
      <c r="Q526" t="s">
        <v>8334</v>
      </c>
      <c r="R526" t="s">
        <v>8335</v>
      </c>
      <c r="S526" s="13">
        <f t="shared" si="33"/>
        <v>42492.717233796298</v>
      </c>
      <c r="T526" s="13">
        <f t="shared" si="34"/>
        <v>42522.508900462963</v>
      </c>
    </row>
    <row r="527" spans="1:20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5"/>
        <v>1</v>
      </c>
      <c r="P527" s="6">
        <f t="shared" si="32"/>
        <v>1000</v>
      </c>
      <c r="Q527" t="s">
        <v>8334</v>
      </c>
      <c r="R527" t="s">
        <v>8335</v>
      </c>
      <c r="S527" s="13">
        <f t="shared" si="33"/>
        <v>41850.400937500002</v>
      </c>
      <c r="T527" s="13">
        <f t="shared" si="34"/>
        <v>41895.192604166667</v>
      </c>
    </row>
    <row r="528" spans="1:20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5"/>
        <v>1.1399999999999999</v>
      </c>
      <c r="P528" s="6">
        <f t="shared" si="32"/>
        <v>74.347826086956516</v>
      </c>
      <c r="Q528" t="s">
        <v>8334</v>
      </c>
      <c r="R528" t="s">
        <v>8335</v>
      </c>
      <c r="S528" s="13">
        <f t="shared" si="33"/>
        <v>42192.591944444444</v>
      </c>
      <c r="T528" s="13">
        <f t="shared" si="34"/>
        <v>42223.499999999993</v>
      </c>
    </row>
    <row r="529" spans="1:20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5"/>
        <v>1.0085</v>
      </c>
      <c r="P529" s="6">
        <f t="shared" si="32"/>
        <v>63.829113924050631</v>
      </c>
      <c r="Q529" t="s">
        <v>8334</v>
      </c>
      <c r="R529" t="s">
        <v>8335</v>
      </c>
      <c r="S529" s="13">
        <f t="shared" si="33"/>
        <v>42753.205625000002</v>
      </c>
      <c r="T529" s="13">
        <f t="shared" si="34"/>
        <v>42783.461805555555</v>
      </c>
    </row>
    <row r="530" spans="1:20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5"/>
        <v>1.1565217391304348</v>
      </c>
      <c r="P530" s="6">
        <f t="shared" si="32"/>
        <v>44.333333333333336</v>
      </c>
      <c r="Q530" t="s">
        <v>8334</v>
      </c>
      <c r="R530" t="s">
        <v>8335</v>
      </c>
      <c r="S530" s="13">
        <f t="shared" si="33"/>
        <v>42155.920219907406</v>
      </c>
      <c r="T530" s="13">
        <f t="shared" si="34"/>
        <v>42176.680555555555</v>
      </c>
    </row>
    <row r="531" spans="1:20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5"/>
        <v>1.3041666666666667</v>
      </c>
      <c r="P531" s="6">
        <f t="shared" si="32"/>
        <v>86.944444444444443</v>
      </c>
      <c r="Q531" t="s">
        <v>8334</v>
      </c>
      <c r="R531" t="s">
        <v>8335</v>
      </c>
      <c r="S531" s="13">
        <f t="shared" si="33"/>
        <v>42725.031180555554</v>
      </c>
      <c r="T531" s="13">
        <f t="shared" si="34"/>
        <v>42745.999999999993</v>
      </c>
    </row>
    <row r="532" spans="1:20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5"/>
        <v>1.0778267254038179</v>
      </c>
      <c r="P532" s="6">
        <f t="shared" si="32"/>
        <v>126.55172413793103</v>
      </c>
      <c r="Q532" t="s">
        <v>8334</v>
      </c>
      <c r="R532" t="s">
        <v>8335</v>
      </c>
      <c r="S532" s="13">
        <f t="shared" si="33"/>
        <v>42157.591064814813</v>
      </c>
      <c r="T532" s="13">
        <f t="shared" si="34"/>
        <v>42178.874999999993</v>
      </c>
    </row>
    <row r="533" spans="1:20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5"/>
        <v>1</v>
      </c>
      <c r="P533" s="6">
        <f t="shared" si="32"/>
        <v>129.03225806451613</v>
      </c>
      <c r="Q533" t="s">
        <v>8334</v>
      </c>
      <c r="R533" t="s">
        <v>8335</v>
      </c>
      <c r="S533" s="13">
        <f t="shared" si="33"/>
        <v>42676.065150462964</v>
      </c>
      <c r="T533" s="13">
        <f t="shared" si="34"/>
        <v>42721.082638888889</v>
      </c>
    </row>
    <row r="534" spans="1:20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5"/>
        <v>1.2324999999999999</v>
      </c>
      <c r="P534" s="6">
        <f t="shared" si="32"/>
        <v>71.242774566473983</v>
      </c>
      <c r="Q534" t="s">
        <v>8334</v>
      </c>
      <c r="R534" t="s">
        <v>8335</v>
      </c>
      <c r="S534" s="13">
        <f t="shared" si="33"/>
        <v>42473.007037037038</v>
      </c>
      <c r="T534" s="13">
        <f t="shared" si="34"/>
        <v>42502.798703703702</v>
      </c>
    </row>
    <row r="535" spans="1:20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5"/>
        <v>1.002</v>
      </c>
      <c r="P535" s="6">
        <f t="shared" si="32"/>
        <v>117.88235294117646</v>
      </c>
      <c r="Q535" t="s">
        <v>8334</v>
      </c>
      <c r="R535" t="s">
        <v>8335</v>
      </c>
      <c r="S535" s="13">
        <f t="shared" si="33"/>
        <v>42482.43478009259</v>
      </c>
      <c r="T535" s="13">
        <f t="shared" si="34"/>
        <v>42506.226446759254</v>
      </c>
    </row>
    <row r="536" spans="1:20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5"/>
        <v>1.0466666666666666</v>
      </c>
      <c r="P536" s="6">
        <f t="shared" si="32"/>
        <v>327.08333333333331</v>
      </c>
      <c r="Q536" t="s">
        <v>8334</v>
      </c>
      <c r="R536" t="s">
        <v>8335</v>
      </c>
      <c r="S536" s="13">
        <f t="shared" si="33"/>
        <v>42270.810995370368</v>
      </c>
      <c r="T536" s="13">
        <f t="shared" si="34"/>
        <v>42309.749999999993</v>
      </c>
    </row>
    <row r="537" spans="1:20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5"/>
        <v>1.0249999999999999</v>
      </c>
      <c r="P537" s="6">
        <f t="shared" si="32"/>
        <v>34.745762711864408</v>
      </c>
      <c r="Q537" t="s">
        <v>8334</v>
      </c>
      <c r="R537" t="s">
        <v>8335</v>
      </c>
      <c r="S537" s="13">
        <f t="shared" si="33"/>
        <v>42711.545196759253</v>
      </c>
      <c r="T537" s="13">
        <f t="shared" si="34"/>
        <v>42741.336863425917</v>
      </c>
    </row>
    <row r="538" spans="1:20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5"/>
        <v>1.1825757575757576</v>
      </c>
      <c r="P538" s="6">
        <f t="shared" si="32"/>
        <v>100.06410256410257</v>
      </c>
      <c r="Q538" t="s">
        <v>8334</v>
      </c>
      <c r="R538" t="s">
        <v>8335</v>
      </c>
      <c r="S538" s="13">
        <f t="shared" si="33"/>
        <v>42179.344988425932</v>
      </c>
      <c r="T538" s="13">
        <f t="shared" si="34"/>
        <v>42219.541666666664</v>
      </c>
    </row>
    <row r="539" spans="1:20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5"/>
        <v>1.2050000000000001</v>
      </c>
      <c r="P539" s="6">
        <f t="shared" si="32"/>
        <v>40.847457627118644</v>
      </c>
      <c r="Q539" t="s">
        <v>8334</v>
      </c>
      <c r="R539" t="s">
        <v>8335</v>
      </c>
      <c r="S539" s="13">
        <f t="shared" si="33"/>
        <v>42282.768414351856</v>
      </c>
      <c r="T539" s="13">
        <f t="shared" si="34"/>
        <v>42312.601747685178</v>
      </c>
    </row>
    <row r="540" spans="1:20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5"/>
        <v>3.0242</v>
      </c>
      <c r="P540" s="6">
        <f t="shared" si="32"/>
        <v>252.01666666666668</v>
      </c>
      <c r="Q540" t="s">
        <v>8334</v>
      </c>
      <c r="R540" t="s">
        <v>8335</v>
      </c>
      <c r="S540" s="13">
        <f t="shared" si="33"/>
        <v>42473.794710648144</v>
      </c>
      <c r="T540" s="13">
        <f t="shared" si="34"/>
        <v>42503.586377314808</v>
      </c>
    </row>
    <row r="541" spans="1:20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5"/>
        <v>1.00644</v>
      </c>
      <c r="P541" s="6">
        <f t="shared" si="32"/>
        <v>25.161000000000001</v>
      </c>
      <c r="Q541" t="s">
        <v>8334</v>
      </c>
      <c r="R541" t="s">
        <v>8335</v>
      </c>
      <c r="S541" s="13">
        <f t="shared" si="33"/>
        <v>42535.049849537041</v>
      </c>
      <c r="T541" s="13">
        <f t="shared" si="34"/>
        <v>42555.841516203705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5"/>
        <v>6.666666666666667E-5</v>
      </c>
      <c r="P542" s="6">
        <f t="shared" si="32"/>
        <v>1</v>
      </c>
      <c r="Q542" t="s">
        <v>8336</v>
      </c>
      <c r="R542" t="s">
        <v>8337</v>
      </c>
      <c r="S542" s="13">
        <f t="shared" si="33"/>
        <v>42009.817199074074</v>
      </c>
      <c r="T542" s="13">
        <f t="shared" si="34"/>
        <v>42039.608865740738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5"/>
        <v>5.5555555555555558E-3</v>
      </c>
      <c r="P543" s="6">
        <f t="shared" si="32"/>
        <v>25</v>
      </c>
      <c r="Q543" t="s">
        <v>8336</v>
      </c>
      <c r="R543" t="s">
        <v>8337</v>
      </c>
      <c r="S543" s="13">
        <f t="shared" si="33"/>
        <v>42276.046689814815</v>
      </c>
      <c r="T543" s="13">
        <f t="shared" si="34"/>
        <v>42305.838356481479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5"/>
        <v>3.9999999999999998E-6</v>
      </c>
      <c r="P544" s="6">
        <f t="shared" si="32"/>
        <v>1</v>
      </c>
      <c r="Q544" t="s">
        <v>8336</v>
      </c>
      <c r="R544" t="s">
        <v>8337</v>
      </c>
      <c r="S544" s="13">
        <f t="shared" si="33"/>
        <v>42433.737453703703</v>
      </c>
      <c r="T544" s="13">
        <f t="shared" si="34"/>
        <v>42493.487453703703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5"/>
        <v>3.1818181818181819E-3</v>
      </c>
      <c r="P545" s="6">
        <f t="shared" si="32"/>
        <v>35</v>
      </c>
      <c r="Q545" t="s">
        <v>8336</v>
      </c>
      <c r="R545" t="s">
        <v>8337</v>
      </c>
      <c r="S545" s="13">
        <f t="shared" si="33"/>
        <v>41914.092152777775</v>
      </c>
      <c r="T545" s="13">
        <f t="shared" si="34"/>
        <v>41943.88381944444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5"/>
        <v>1.2E-2</v>
      </c>
      <c r="P546" s="6">
        <f t="shared" si="32"/>
        <v>3</v>
      </c>
      <c r="Q546" t="s">
        <v>8336</v>
      </c>
      <c r="R546" t="s">
        <v>8337</v>
      </c>
      <c r="S546" s="13">
        <f t="shared" si="33"/>
        <v>42525.656944444447</v>
      </c>
      <c r="T546" s="13">
        <f t="shared" si="34"/>
        <v>42555.448611111111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5"/>
        <v>0.27383999999999997</v>
      </c>
      <c r="P547" s="6">
        <f t="shared" si="32"/>
        <v>402.70588235294116</v>
      </c>
      <c r="Q547" t="s">
        <v>8336</v>
      </c>
      <c r="R547" t="s">
        <v>8337</v>
      </c>
      <c r="S547" s="13">
        <f t="shared" si="33"/>
        <v>42283.592465277776</v>
      </c>
      <c r="T547" s="13">
        <f t="shared" si="34"/>
        <v>42323.425798611112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5"/>
        <v>8.6666666666666663E-4</v>
      </c>
      <c r="P548" s="6">
        <f t="shared" si="32"/>
        <v>26</v>
      </c>
      <c r="Q548" t="s">
        <v>8336</v>
      </c>
      <c r="R548" t="s">
        <v>8337</v>
      </c>
      <c r="S548" s="13">
        <f t="shared" si="33"/>
        <v>42249.667997685188</v>
      </c>
      <c r="T548" s="13">
        <f t="shared" si="34"/>
        <v>42294.459664351853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5"/>
        <v>0</v>
      </c>
      <c r="P549" s="6" t="e">
        <f t="shared" si="32"/>
        <v>#DIV/0!</v>
      </c>
      <c r="Q549" t="s">
        <v>8336</v>
      </c>
      <c r="R549" t="s">
        <v>8337</v>
      </c>
      <c r="S549" s="13">
        <f t="shared" si="33"/>
        <v>42380.696342592593</v>
      </c>
      <c r="T549" s="13">
        <f t="shared" si="34"/>
        <v>42410.488009259258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5"/>
        <v>8.9999999999999998E-4</v>
      </c>
      <c r="P550" s="6">
        <f t="shared" si="32"/>
        <v>9</v>
      </c>
      <c r="Q550" t="s">
        <v>8336</v>
      </c>
      <c r="R550" t="s">
        <v>8337</v>
      </c>
      <c r="S550" s="13">
        <f t="shared" si="33"/>
        <v>42276.903333333335</v>
      </c>
      <c r="T550" s="13">
        <f t="shared" si="34"/>
        <v>42306.695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5"/>
        <v>2.7199999999999998E-2</v>
      </c>
      <c r="P551" s="6">
        <f t="shared" si="32"/>
        <v>8.5</v>
      </c>
      <c r="Q551" t="s">
        <v>8336</v>
      </c>
      <c r="R551" t="s">
        <v>8337</v>
      </c>
      <c r="S551" s="13">
        <f t="shared" si="33"/>
        <v>42163.636828703704</v>
      </c>
      <c r="T551" s="13">
        <f t="shared" si="34"/>
        <v>42193.428495370368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5"/>
        <v>7.0000000000000001E-3</v>
      </c>
      <c r="P552" s="6">
        <f t="shared" si="32"/>
        <v>8.75</v>
      </c>
      <c r="Q552" t="s">
        <v>8336</v>
      </c>
      <c r="R552" t="s">
        <v>8337</v>
      </c>
      <c r="S552" s="13">
        <f t="shared" si="33"/>
        <v>42753.678761574076</v>
      </c>
      <c r="T552" s="13">
        <f t="shared" si="34"/>
        <v>42765.999999999993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5"/>
        <v>5.0413333333333331E-2</v>
      </c>
      <c r="P553" s="6">
        <f t="shared" si="32"/>
        <v>135.03571428571428</v>
      </c>
      <c r="Q553" t="s">
        <v>8336</v>
      </c>
      <c r="R553" t="s">
        <v>8337</v>
      </c>
      <c r="S553" s="13">
        <f t="shared" si="33"/>
        <v>42173.275740740741</v>
      </c>
      <c r="T553" s="13">
        <f t="shared" si="34"/>
        <v>42217.536805555552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5"/>
        <v>0</v>
      </c>
      <c r="P554" s="6" t="e">
        <f t="shared" si="32"/>
        <v>#DIV/0!</v>
      </c>
      <c r="Q554" t="s">
        <v>8336</v>
      </c>
      <c r="R554" t="s">
        <v>8337</v>
      </c>
      <c r="S554" s="13">
        <f t="shared" si="33"/>
        <v>42318.616851851853</v>
      </c>
      <c r="T554" s="13">
        <f t="shared" si="34"/>
        <v>42378.408518518518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5"/>
        <v>4.9199999999999999E-3</v>
      </c>
      <c r="P555" s="6">
        <f t="shared" si="32"/>
        <v>20.5</v>
      </c>
      <c r="Q555" t="s">
        <v>8336</v>
      </c>
      <c r="R555" t="s">
        <v>8337</v>
      </c>
      <c r="S555" s="13">
        <f t="shared" si="33"/>
        <v>41927.71980324074</v>
      </c>
      <c r="T555" s="13">
        <f t="shared" si="34"/>
        <v>41957.553136574068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5"/>
        <v>0.36589147286821705</v>
      </c>
      <c r="P556" s="6">
        <f t="shared" si="32"/>
        <v>64.36363636363636</v>
      </c>
      <c r="Q556" t="s">
        <v>8336</v>
      </c>
      <c r="R556" t="s">
        <v>8337</v>
      </c>
      <c r="S556" s="13">
        <f t="shared" si="33"/>
        <v>41901.684861111113</v>
      </c>
      <c r="T556" s="13">
        <f t="shared" si="34"/>
        <v>41931.476527777777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5"/>
        <v>0</v>
      </c>
      <c r="P557" s="6" t="e">
        <f t="shared" si="32"/>
        <v>#DIV/0!</v>
      </c>
      <c r="Q557" t="s">
        <v>8336</v>
      </c>
      <c r="R557" t="s">
        <v>8337</v>
      </c>
      <c r="S557" s="13">
        <f t="shared" si="33"/>
        <v>42503.353506944448</v>
      </c>
      <c r="T557" s="13">
        <f t="shared" si="34"/>
        <v>42533.145173611112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5"/>
        <v>2.5000000000000001E-2</v>
      </c>
      <c r="P558" s="6">
        <f t="shared" si="32"/>
        <v>200</v>
      </c>
      <c r="Q558" t="s">
        <v>8336</v>
      </c>
      <c r="R558" t="s">
        <v>8337</v>
      </c>
      <c r="S558" s="13">
        <f t="shared" si="33"/>
        <v>42345.860150462962</v>
      </c>
      <c r="T558" s="13">
        <f t="shared" si="34"/>
        <v>42375.651817129627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5"/>
        <v>9.1066666666666674E-3</v>
      </c>
      <c r="P559" s="6">
        <f t="shared" si="32"/>
        <v>68.3</v>
      </c>
      <c r="Q559" t="s">
        <v>8336</v>
      </c>
      <c r="R559" t="s">
        <v>8337</v>
      </c>
      <c r="S559" s="13">
        <f t="shared" si="33"/>
        <v>42676.942164351851</v>
      </c>
      <c r="T559" s="13">
        <f t="shared" si="34"/>
        <v>42706.775497685179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5"/>
        <v>0</v>
      </c>
      <c r="P560" s="6" t="e">
        <f t="shared" si="32"/>
        <v>#DIV/0!</v>
      </c>
      <c r="Q560" t="s">
        <v>8336</v>
      </c>
      <c r="R560" t="s">
        <v>8337</v>
      </c>
      <c r="S560" s="13">
        <f t="shared" si="33"/>
        <v>42057.883159722223</v>
      </c>
      <c r="T560" s="13">
        <f t="shared" si="34"/>
        <v>42087.633159722223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5"/>
        <v>2.0833333333333335E-4</v>
      </c>
      <c r="P561" s="6">
        <f t="shared" si="32"/>
        <v>50</v>
      </c>
      <c r="Q561" t="s">
        <v>8336</v>
      </c>
      <c r="R561" t="s">
        <v>8337</v>
      </c>
      <c r="S561" s="13">
        <f t="shared" si="33"/>
        <v>42321.283101851848</v>
      </c>
      <c r="T561" s="13">
        <f t="shared" si="34"/>
        <v>42351.074768518512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5"/>
        <v>1.2E-4</v>
      </c>
      <c r="P562" s="6">
        <f t="shared" si="32"/>
        <v>4</v>
      </c>
      <c r="Q562" t="s">
        <v>8336</v>
      </c>
      <c r="R562" t="s">
        <v>8337</v>
      </c>
      <c r="S562" s="13">
        <f t="shared" si="33"/>
        <v>41960.771354166667</v>
      </c>
      <c r="T562" s="13">
        <f t="shared" si="34"/>
        <v>41990.563020833331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5"/>
        <v>3.6666666666666666E-3</v>
      </c>
      <c r="P563" s="6">
        <f t="shared" si="32"/>
        <v>27.5</v>
      </c>
      <c r="Q563" t="s">
        <v>8336</v>
      </c>
      <c r="R563" t="s">
        <v>8337</v>
      </c>
      <c r="S563" s="13">
        <f t="shared" si="33"/>
        <v>42268.658715277779</v>
      </c>
      <c r="T563" s="13">
        <f t="shared" si="34"/>
        <v>42303.450381944444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5"/>
        <v>0</v>
      </c>
      <c r="P564" s="6" t="e">
        <f t="shared" si="32"/>
        <v>#DIV/0!</v>
      </c>
      <c r="Q564" t="s">
        <v>8336</v>
      </c>
      <c r="R564" t="s">
        <v>8337</v>
      </c>
      <c r="S564" s="13">
        <f t="shared" si="33"/>
        <v>42692.389062500006</v>
      </c>
      <c r="T564" s="13">
        <f t="shared" si="34"/>
        <v>42722.18072916667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5"/>
        <v>9.0666666666666662E-4</v>
      </c>
      <c r="P565" s="6">
        <f t="shared" si="32"/>
        <v>34</v>
      </c>
      <c r="Q565" t="s">
        <v>8336</v>
      </c>
      <c r="R565" t="s">
        <v>8337</v>
      </c>
      <c r="S565" s="13">
        <f t="shared" si="33"/>
        <v>42022.069988425923</v>
      </c>
      <c r="T565" s="13">
        <f t="shared" si="34"/>
        <v>42051.861655092587</v>
      </c>
    </row>
    <row r="566" spans="1:20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5"/>
        <v>5.5555555555555558E-5</v>
      </c>
      <c r="P566" s="6">
        <f t="shared" si="32"/>
        <v>1</v>
      </c>
      <c r="Q566" t="s">
        <v>8336</v>
      </c>
      <c r="R566" t="s">
        <v>8337</v>
      </c>
      <c r="S566" s="13">
        <f t="shared" si="33"/>
        <v>42411.942997685182</v>
      </c>
      <c r="T566" s="13">
        <f t="shared" si="34"/>
        <v>42441.734664351847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5"/>
        <v>0</v>
      </c>
      <c r="P567" s="6" t="e">
        <f t="shared" si="32"/>
        <v>#DIV/0!</v>
      </c>
      <c r="Q567" t="s">
        <v>8336</v>
      </c>
      <c r="R567" t="s">
        <v>8337</v>
      </c>
      <c r="S567" s="13">
        <f t="shared" si="33"/>
        <v>42165.785289351858</v>
      </c>
      <c r="T567" s="13">
        <f t="shared" si="34"/>
        <v>42195.576956018522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5"/>
        <v>2.0000000000000001E-4</v>
      </c>
      <c r="P568" s="6">
        <f t="shared" si="32"/>
        <v>1</v>
      </c>
      <c r="Q568" t="s">
        <v>8336</v>
      </c>
      <c r="R568" t="s">
        <v>8337</v>
      </c>
      <c r="S568" s="13">
        <f t="shared" si="33"/>
        <v>42535.68440972222</v>
      </c>
      <c r="T568" s="13">
        <f t="shared" si="34"/>
        <v>42565.476076388884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5"/>
        <v>0</v>
      </c>
      <c r="P569" s="6" t="e">
        <f t="shared" si="32"/>
        <v>#DIV/0!</v>
      </c>
      <c r="Q569" t="s">
        <v>8336</v>
      </c>
      <c r="R569" t="s">
        <v>8337</v>
      </c>
      <c r="S569" s="13">
        <f t="shared" si="33"/>
        <v>41975.842523148152</v>
      </c>
      <c r="T569" s="13">
        <f t="shared" si="34"/>
        <v>42005.634189814817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5"/>
        <v>0.01</v>
      </c>
      <c r="P570" s="6">
        <f t="shared" si="32"/>
        <v>49</v>
      </c>
      <c r="Q570" t="s">
        <v>8336</v>
      </c>
      <c r="R570" t="s">
        <v>8337</v>
      </c>
      <c r="S570" s="13">
        <f t="shared" si="33"/>
        <v>42348.9215625</v>
      </c>
      <c r="T570" s="13">
        <f t="shared" si="34"/>
        <v>42385.249999999993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5"/>
        <v>8.0000000000000002E-3</v>
      </c>
      <c r="P571" s="6">
        <f t="shared" si="32"/>
        <v>20</v>
      </c>
      <c r="Q571" t="s">
        <v>8336</v>
      </c>
      <c r="R571" t="s">
        <v>8337</v>
      </c>
      <c r="S571" s="13">
        <f t="shared" si="33"/>
        <v>42340.847361111111</v>
      </c>
      <c r="T571" s="13">
        <f t="shared" si="34"/>
        <v>42370.639027777775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5"/>
        <v>1.6705882352941177E-3</v>
      </c>
      <c r="P572" s="6">
        <f t="shared" si="32"/>
        <v>142</v>
      </c>
      <c r="Q572" t="s">
        <v>8336</v>
      </c>
      <c r="R572" t="s">
        <v>8337</v>
      </c>
      <c r="S572" s="13">
        <f t="shared" si="33"/>
        <v>42388.798252314817</v>
      </c>
      <c r="T572" s="13">
        <f t="shared" si="34"/>
        <v>42418.589918981481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5"/>
        <v>4.2399999999999998E-3</v>
      </c>
      <c r="P573" s="6">
        <f t="shared" si="32"/>
        <v>53</v>
      </c>
      <c r="Q573" t="s">
        <v>8336</v>
      </c>
      <c r="R573" t="s">
        <v>8337</v>
      </c>
      <c r="S573" s="13">
        <f t="shared" si="33"/>
        <v>42192.816238425927</v>
      </c>
      <c r="T573" s="13">
        <f t="shared" si="34"/>
        <v>42211.957638888889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5"/>
        <v>0</v>
      </c>
      <c r="P574" s="6" t="e">
        <f t="shared" si="32"/>
        <v>#DIV/0!</v>
      </c>
      <c r="Q574" t="s">
        <v>8336</v>
      </c>
      <c r="R574" t="s">
        <v>8337</v>
      </c>
      <c r="S574" s="13">
        <f t="shared" si="33"/>
        <v>42282.71629629629</v>
      </c>
      <c r="T574" s="13">
        <f t="shared" si="34"/>
        <v>42312.549629629626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5"/>
        <v>3.892538925389254E-3</v>
      </c>
      <c r="P575" s="6">
        <f t="shared" si="32"/>
        <v>38.444444444444443</v>
      </c>
      <c r="Q575" t="s">
        <v>8336</v>
      </c>
      <c r="R575" t="s">
        <v>8337</v>
      </c>
      <c r="S575" s="13">
        <f t="shared" si="33"/>
        <v>41963.050127314811</v>
      </c>
      <c r="T575" s="13">
        <f t="shared" si="34"/>
        <v>42021.841666666667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5"/>
        <v>7.1556350626118068E-3</v>
      </c>
      <c r="P576" s="6">
        <f t="shared" si="32"/>
        <v>20</v>
      </c>
      <c r="Q576" t="s">
        <v>8336</v>
      </c>
      <c r="R576" t="s">
        <v>8337</v>
      </c>
      <c r="S576" s="13">
        <f t="shared" si="33"/>
        <v>42632.443368055552</v>
      </c>
      <c r="T576" s="13">
        <f t="shared" si="34"/>
        <v>42662.235034722216</v>
      </c>
    </row>
    <row r="577" spans="1:20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5"/>
        <v>4.3166666666666666E-3</v>
      </c>
      <c r="P577" s="6">
        <f t="shared" si="32"/>
        <v>64.75</v>
      </c>
      <c r="Q577" t="s">
        <v>8336</v>
      </c>
      <c r="R577" t="s">
        <v>8337</v>
      </c>
      <c r="S577" s="13">
        <f t="shared" si="33"/>
        <v>42138.692627314813</v>
      </c>
      <c r="T577" s="13">
        <f t="shared" si="34"/>
        <v>42168.484293981477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5"/>
        <v>1.2500000000000001E-5</v>
      </c>
      <c r="P578" s="6">
        <f t="shared" si="32"/>
        <v>1</v>
      </c>
      <c r="Q578" t="s">
        <v>8336</v>
      </c>
      <c r="R578" t="s">
        <v>8337</v>
      </c>
      <c r="S578" s="13">
        <f t="shared" si="33"/>
        <v>42031.471666666665</v>
      </c>
      <c r="T578" s="13">
        <f t="shared" si="34"/>
        <v>42091.221666666665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35"/>
        <v>2E-3</v>
      </c>
      <c r="P579" s="6">
        <f t="shared" ref="P579:P642" si="36">E579/L579</f>
        <v>10</v>
      </c>
      <c r="Q579" t="s">
        <v>8336</v>
      </c>
      <c r="R579" t="s">
        <v>8337</v>
      </c>
      <c r="S579" s="13">
        <f t="shared" ref="S579:S642" si="37">(((J579/60)/60)/24)+DATE(1970,1,1)</f>
        <v>42450.589143518519</v>
      </c>
      <c r="T579" s="13">
        <f t="shared" ref="T579:T642" si="38">(((I579/60)/60)/24)+DATE(1970,1,1)+(-5/24)</f>
        <v>42510.380810185183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ref="O580:O643" si="39">E580/D580</f>
        <v>1.12E-4</v>
      </c>
      <c r="P580" s="6">
        <f t="shared" si="36"/>
        <v>2</v>
      </c>
      <c r="Q580" t="s">
        <v>8336</v>
      </c>
      <c r="R580" t="s">
        <v>8337</v>
      </c>
      <c r="S580" s="13">
        <f t="shared" si="37"/>
        <v>42230.578622685185</v>
      </c>
      <c r="T580" s="13">
        <f t="shared" si="38"/>
        <v>42254.370289351849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9"/>
        <v>1.4583333333333334E-2</v>
      </c>
      <c r="P581" s="6">
        <f t="shared" si="36"/>
        <v>35</v>
      </c>
      <c r="Q581" t="s">
        <v>8336</v>
      </c>
      <c r="R581" t="s">
        <v>8337</v>
      </c>
      <c r="S581" s="13">
        <f t="shared" si="37"/>
        <v>41968.852118055554</v>
      </c>
      <c r="T581" s="13">
        <f t="shared" si="38"/>
        <v>41998.643784722219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9"/>
        <v>3.3333333333333332E-4</v>
      </c>
      <c r="P582" s="6">
        <f t="shared" si="36"/>
        <v>1</v>
      </c>
      <c r="Q582" t="s">
        <v>8336</v>
      </c>
      <c r="R582" t="s">
        <v>8337</v>
      </c>
      <c r="S582" s="13">
        <f t="shared" si="37"/>
        <v>42605.908182870371</v>
      </c>
      <c r="T582" s="13">
        <f t="shared" si="38"/>
        <v>42635.699849537035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9"/>
        <v>0</v>
      </c>
      <c r="P583" s="6" t="e">
        <f t="shared" si="36"/>
        <v>#DIV/0!</v>
      </c>
      <c r="Q583" t="s">
        <v>8336</v>
      </c>
      <c r="R583" t="s">
        <v>8337</v>
      </c>
      <c r="S583" s="13">
        <f t="shared" si="37"/>
        <v>42188.012777777782</v>
      </c>
      <c r="T583" s="13">
        <f t="shared" si="38"/>
        <v>42217.804444444446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9"/>
        <v>0</v>
      </c>
      <c r="P584" s="6" t="e">
        <f t="shared" si="36"/>
        <v>#DIV/0!</v>
      </c>
      <c r="Q584" t="s">
        <v>8336</v>
      </c>
      <c r="R584" t="s">
        <v>8337</v>
      </c>
      <c r="S584" s="13">
        <f t="shared" si="37"/>
        <v>42055.739803240736</v>
      </c>
      <c r="T584" s="13">
        <f t="shared" si="38"/>
        <v>42078.541666666664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9"/>
        <v>1.1111111111111112E-4</v>
      </c>
      <c r="P585" s="6">
        <f t="shared" si="36"/>
        <v>1</v>
      </c>
      <c r="Q585" t="s">
        <v>8336</v>
      </c>
      <c r="R585" t="s">
        <v>8337</v>
      </c>
      <c r="S585" s="13">
        <f t="shared" si="37"/>
        <v>42052.93850694444</v>
      </c>
      <c r="T585" s="13">
        <f t="shared" si="38"/>
        <v>42082.688506944447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9"/>
        <v>0.01</v>
      </c>
      <c r="P586" s="6">
        <f t="shared" si="36"/>
        <v>5</v>
      </c>
      <c r="Q586" t="s">
        <v>8336</v>
      </c>
      <c r="R586" t="s">
        <v>8337</v>
      </c>
      <c r="S586" s="13">
        <f t="shared" si="37"/>
        <v>42049.716620370367</v>
      </c>
      <c r="T586" s="13">
        <f t="shared" si="38"/>
        <v>42079.466620370367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9"/>
        <v>0</v>
      </c>
      <c r="P587" s="6" t="e">
        <f t="shared" si="36"/>
        <v>#DIV/0!</v>
      </c>
      <c r="Q587" t="s">
        <v>8336</v>
      </c>
      <c r="R587" t="s">
        <v>8337</v>
      </c>
      <c r="S587" s="13">
        <f t="shared" si="37"/>
        <v>42283.3909375</v>
      </c>
      <c r="T587" s="13">
        <f t="shared" si="38"/>
        <v>42338.791666666664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9"/>
        <v>5.5999999999999999E-3</v>
      </c>
      <c r="P588" s="6">
        <f t="shared" si="36"/>
        <v>14</v>
      </c>
      <c r="Q588" t="s">
        <v>8336</v>
      </c>
      <c r="R588" t="s">
        <v>8337</v>
      </c>
      <c r="S588" s="13">
        <f t="shared" si="37"/>
        <v>42020.854247685187</v>
      </c>
      <c r="T588" s="13">
        <f t="shared" si="38"/>
        <v>42050.645914351851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9"/>
        <v>9.0833333333333335E-2</v>
      </c>
      <c r="P589" s="6">
        <f t="shared" si="36"/>
        <v>389.28571428571428</v>
      </c>
      <c r="Q589" t="s">
        <v>8336</v>
      </c>
      <c r="R589" t="s">
        <v>8337</v>
      </c>
      <c r="S589" s="13">
        <f t="shared" si="37"/>
        <v>42080.757326388892</v>
      </c>
      <c r="T589" s="13">
        <f t="shared" si="38"/>
        <v>42110.548993055556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9"/>
        <v>3.3444444444444443E-2</v>
      </c>
      <c r="P590" s="6">
        <f t="shared" si="36"/>
        <v>150.5</v>
      </c>
      <c r="Q590" t="s">
        <v>8336</v>
      </c>
      <c r="R590" t="s">
        <v>8337</v>
      </c>
      <c r="S590" s="13">
        <f t="shared" si="37"/>
        <v>42631.769513888896</v>
      </c>
      <c r="T590" s="13">
        <f t="shared" si="38"/>
        <v>42691.602847222217</v>
      </c>
    </row>
    <row r="591" spans="1:20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9"/>
        <v>1.3333333333333334E-4</v>
      </c>
      <c r="P591" s="6">
        <f t="shared" si="36"/>
        <v>1</v>
      </c>
      <c r="Q591" t="s">
        <v>8336</v>
      </c>
      <c r="R591" t="s">
        <v>8337</v>
      </c>
      <c r="S591" s="13">
        <f t="shared" si="37"/>
        <v>42178.614571759259</v>
      </c>
      <c r="T591" s="13">
        <f t="shared" si="38"/>
        <v>42193.406238425923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9"/>
        <v>4.4600000000000001E-2</v>
      </c>
      <c r="P592" s="6">
        <f t="shared" si="36"/>
        <v>24.777777777777779</v>
      </c>
      <c r="Q592" t="s">
        <v>8336</v>
      </c>
      <c r="R592" t="s">
        <v>8337</v>
      </c>
      <c r="S592" s="13">
        <f t="shared" si="37"/>
        <v>42377.554756944446</v>
      </c>
      <c r="T592" s="13">
        <f t="shared" si="38"/>
        <v>42408.334027777775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9"/>
        <v>6.0999999999999997E-4</v>
      </c>
      <c r="P593" s="6">
        <f t="shared" si="36"/>
        <v>30.5</v>
      </c>
      <c r="Q593" t="s">
        <v>8336</v>
      </c>
      <c r="R593" t="s">
        <v>8337</v>
      </c>
      <c r="S593" s="13">
        <f t="shared" si="37"/>
        <v>42177.543171296296</v>
      </c>
      <c r="T593" s="13">
        <f t="shared" si="38"/>
        <v>42207.334837962961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9"/>
        <v>3.3333333333333333E-2</v>
      </c>
      <c r="P594" s="6">
        <f t="shared" si="36"/>
        <v>250</v>
      </c>
      <c r="Q594" t="s">
        <v>8336</v>
      </c>
      <c r="R594" t="s">
        <v>8337</v>
      </c>
      <c r="S594" s="13">
        <f t="shared" si="37"/>
        <v>41946.232175925928</v>
      </c>
      <c r="T594" s="13">
        <f t="shared" si="38"/>
        <v>41976.023842592585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9"/>
        <v>0.23</v>
      </c>
      <c r="P595" s="6">
        <f t="shared" si="36"/>
        <v>16.428571428571427</v>
      </c>
      <c r="Q595" t="s">
        <v>8336</v>
      </c>
      <c r="R595" t="s">
        <v>8337</v>
      </c>
      <c r="S595" s="13">
        <f t="shared" si="37"/>
        <v>42070.677604166667</v>
      </c>
      <c r="T595" s="13">
        <f t="shared" si="38"/>
        <v>42100.427604166667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9"/>
        <v>1.0399999999999999E-3</v>
      </c>
      <c r="P596" s="6">
        <f t="shared" si="36"/>
        <v>13</v>
      </c>
      <c r="Q596" t="s">
        <v>8336</v>
      </c>
      <c r="R596" t="s">
        <v>8337</v>
      </c>
      <c r="S596" s="13">
        <f t="shared" si="37"/>
        <v>42446.780162037037</v>
      </c>
      <c r="T596" s="13">
        <f t="shared" si="38"/>
        <v>42476.571828703702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9"/>
        <v>4.2599999999999999E-3</v>
      </c>
      <c r="P597" s="6">
        <f t="shared" si="36"/>
        <v>53.25</v>
      </c>
      <c r="Q597" t="s">
        <v>8336</v>
      </c>
      <c r="R597" t="s">
        <v>8337</v>
      </c>
      <c r="S597" s="13">
        <f t="shared" si="37"/>
        <v>42083.069884259254</v>
      </c>
      <c r="T597" s="13">
        <f t="shared" si="38"/>
        <v>42127.861550925918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9"/>
        <v>2.9999999999999997E-4</v>
      </c>
      <c r="P598" s="6">
        <f t="shared" si="36"/>
        <v>3</v>
      </c>
      <c r="Q598" t="s">
        <v>8336</v>
      </c>
      <c r="R598" t="s">
        <v>8337</v>
      </c>
      <c r="S598" s="13">
        <f t="shared" si="37"/>
        <v>42646.896898148145</v>
      </c>
      <c r="T598" s="13">
        <f t="shared" si="38"/>
        <v>42676.688564814809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9"/>
        <v>2.6666666666666666E-3</v>
      </c>
      <c r="P599" s="6">
        <f t="shared" si="36"/>
        <v>10</v>
      </c>
      <c r="Q599" t="s">
        <v>8336</v>
      </c>
      <c r="R599" t="s">
        <v>8337</v>
      </c>
      <c r="S599" s="13">
        <f t="shared" si="37"/>
        <v>42545.705266203702</v>
      </c>
      <c r="T599" s="13">
        <f t="shared" si="38"/>
        <v>42582.458333333336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9"/>
        <v>0.34</v>
      </c>
      <c r="P600" s="6">
        <f t="shared" si="36"/>
        <v>121.42857142857143</v>
      </c>
      <c r="Q600" t="s">
        <v>8336</v>
      </c>
      <c r="R600" t="s">
        <v>8337</v>
      </c>
      <c r="S600" s="13">
        <f t="shared" si="37"/>
        <v>41948.00209490741</v>
      </c>
      <c r="T600" s="13">
        <f t="shared" si="38"/>
        <v>41977.793761574074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9"/>
        <v>6.2E-4</v>
      </c>
      <c r="P601" s="6">
        <f t="shared" si="36"/>
        <v>15.5</v>
      </c>
      <c r="Q601" t="s">
        <v>8336</v>
      </c>
      <c r="R601" t="s">
        <v>8337</v>
      </c>
      <c r="S601" s="13">
        <f t="shared" si="37"/>
        <v>42047.812523148154</v>
      </c>
      <c r="T601" s="13">
        <f t="shared" si="38"/>
        <v>42071.427777777775</v>
      </c>
    </row>
    <row r="602" spans="1:20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9"/>
        <v>0.02</v>
      </c>
      <c r="P602" s="6">
        <f t="shared" si="36"/>
        <v>100</v>
      </c>
      <c r="Q602" t="s">
        <v>8336</v>
      </c>
      <c r="R602" t="s">
        <v>8337</v>
      </c>
      <c r="S602" s="13">
        <f t="shared" si="37"/>
        <v>42073.798171296294</v>
      </c>
      <c r="T602" s="13">
        <f t="shared" si="38"/>
        <v>42133.589837962958</v>
      </c>
    </row>
    <row r="603" spans="1:20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9"/>
        <v>1.4E-2</v>
      </c>
      <c r="P603" s="6">
        <f t="shared" si="36"/>
        <v>23.333333333333332</v>
      </c>
      <c r="Q603" t="s">
        <v>8336</v>
      </c>
      <c r="R603" t="s">
        <v>8337</v>
      </c>
      <c r="S603" s="13">
        <f t="shared" si="37"/>
        <v>41969.858090277776</v>
      </c>
      <c r="T603" s="13">
        <f t="shared" si="38"/>
        <v>41999.64975694444</v>
      </c>
    </row>
    <row r="604" spans="1:20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9"/>
        <v>0</v>
      </c>
      <c r="P604" s="6" t="e">
        <f t="shared" si="36"/>
        <v>#DIV/0!</v>
      </c>
      <c r="Q604" t="s">
        <v>8336</v>
      </c>
      <c r="R604" t="s">
        <v>8337</v>
      </c>
      <c r="S604" s="13">
        <f t="shared" si="37"/>
        <v>42143.79415509259</v>
      </c>
      <c r="T604" s="13">
        <f t="shared" si="38"/>
        <v>42173.585821759254</v>
      </c>
    </row>
    <row r="605" spans="1:20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9"/>
        <v>3.9334666666666664E-2</v>
      </c>
      <c r="P605" s="6">
        <f t="shared" si="36"/>
        <v>45.386153846153846</v>
      </c>
      <c r="Q605" t="s">
        <v>8336</v>
      </c>
      <c r="R605" t="s">
        <v>8337</v>
      </c>
      <c r="S605" s="13">
        <f t="shared" si="37"/>
        <v>41835.639155092591</v>
      </c>
      <c r="T605" s="13">
        <f t="shared" si="38"/>
        <v>41865.430821759255</v>
      </c>
    </row>
    <row r="606" spans="1:20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9"/>
        <v>0</v>
      </c>
      <c r="P606" s="6" t="e">
        <f t="shared" si="36"/>
        <v>#DIV/0!</v>
      </c>
      <c r="Q606" t="s">
        <v>8336</v>
      </c>
      <c r="R606" t="s">
        <v>8337</v>
      </c>
      <c r="S606" s="13">
        <f t="shared" si="37"/>
        <v>41849.035370370373</v>
      </c>
      <c r="T606" s="13">
        <f t="shared" si="38"/>
        <v>41878.827037037037</v>
      </c>
    </row>
    <row r="607" spans="1:20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9"/>
        <v>2.6200000000000001E-2</v>
      </c>
      <c r="P607" s="6">
        <f t="shared" si="36"/>
        <v>16.375</v>
      </c>
      <c r="Q607" t="s">
        <v>8336</v>
      </c>
      <c r="R607" t="s">
        <v>8337</v>
      </c>
      <c r="S607" s="13">
        <f t="shared" si="37"/>
        <v>42194.357731481476</v>
      </c>
      <c r="T607" s="13">
        <f t="shared" si="38"/>
        <v>42239.14939814814</v>
      </c>
    </row>
    <row r="608" spans="1:20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9"/>
        <v>2E-3</v>
      </c>
      <c r="P608" s="6">
        <f t="shared" si="36"/>
        <v>10</v>
      </c>
      <c r="Q608" t="s">
        <v>8336</v>
      </c>
      <c r="R608" t="s">
        <v>8337</v>
      </c>
      <c r="S608" s="13">
        <f t="shared" si="37"/>
        <v>42102.650567129633</v>
      </c>
      <c r="T608" s="13">
        <f t="shared" si="38"/>
        <v>42148.416666666664</v>
      </c>
    </row>
    <row r="609" spans="1:20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9"/>
        <v>0</v>
      </c>
      <c r="P609" s="6" t="e">
        <f t="shared" si="36"/>
        <v>#DIV/0!</v>
      </c>
      <c r="Q609" t="s">
        <v>8336</v>
      </c>
      <c r="R609" t="s">
        <v>8337</v>
      </c>
      <c r="S609" s="13">
        <f t="shared" si="37"/>
        <v>42300.825648148151</v>
      </c>
      <c r="T609" s="13">
        <f t="shared" si="38"/>
        <v>42330.65898148148</v>
      </c>
    </row>
    <row r="610" spans="1:20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9"/>
        <v>9.7400000000000004E-3</v>
      </c>
      <c r="P610" s="6">
        <f t="shared" si="36"/>
        <v>292.2</v>
      </c>
      <c r="Q610" t="s">
        <v>8336</v>
      </c>
      <c r="R610" t="s">
        <v>8337</v>
      </c>
      <c r="S610" s="13">
        <f t="shared" si="37"/>
        <v>42140.921064814815</v>
      </c>
      <c r="T610" s="13">
        <f t="shared" si="38"/>
        <v>42170.712731481479</v>
      </c>
    </row>
    <row r="611" spans="1:20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9"/>
        <v>6.41025641025641E-3</v>
      </c>
      <c r="P611" s="6">
        <f t="shared" si="36"/>
        <v>5</v>
      </c>
      <c r="Q611" t="s">
        <v>8336</v>
      </c>
      <c r="R611" t="s">
        <v>8337</v>
      </c>
      <c r="S611" s="13">
        <f t="shared" si="37"/>
        <v>42307.034074074079</v>
      </c>
      <c r="T611" s="13">
        <f t="shared" si="38"/>
        <v>42336.867407407401</v>
      </c>
    </row>
    <row r="612" spans="1:20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9"/>
        <v>0</v>
      </c>
      <c r="P612" s="6" t="e">
        <f t="shared" si="36"/>
        <v>#DIV/0!</v>
      </c>
      <c r="Q612" t="s">
        <v>8336</v>
      </c>
      <c r="R612" t="s">
        <v>8337</v>
      </c>
      <c r="S612" s="13">
        <f t="shared" si="37"/>
        <v>42086.83085648148</v>
      </c>
      <c r="T612" s="13">
        <f t="shared" si="38"/>
        <v>42116.622523148144</v>
      </c>
    </row>
    <row r="613" spans="1:20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9"/>
        <v>0</v>
      </c>
      <c r="P613" s="6" t="e">
        <f t="shared" si="36"/>
        <v>#DIV/0!</v>
      </c>
      <c r="Q613" t="s">
        <v>8336</v>
      </c>
      <c r="R613" t="s">
        <v>8337</v>
      </c>
      <c r="S613" s="13">
        <f t="shared" si="37"/>
        <v>42328.560613425929</v>
      </c>
      <c r="T613" s="13">
        <f t="shared" si="38"/>
        <v>42388.352280092593</v>
      </c>
    </row>
    <row r="614" spans="1:20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9"/>
        <v>0</v>
      </c>
      <c r="P614" s="6" t="e">
        <f t="shared" si="36"/>
        <v>#DIV/0!</v>
      </c>
      <c r="Q614" t="s">
        <v>8336</v>
      </c>
      <c r="R614" t="s">
        <v>8337</v>
      </c>
      <c r="S614" s="13">
        <f t="shared" si="37"/>
        <v>42585.031782407401</v>
      </c>
      <c r="T614" s="13">
        <f t="shared" si="38"/>
        <v>42614.823449074065</v>
      </c>
    </row>
    <row r="615" spans="1:20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9"/>
        <v>0.21363333333333334</v>
      </c>
      <c r="P615" s="6">
        <f t="shared" si="36"/>
        <v>105.93388429752066</v>
      </c>
      <c r="Q615" t="s">
        <v>8336</v>
      </c>
      <c r="R615" t="s">
        <v>8337</v>
      </c>
      <c r="S615" s="13">
        <f t="shared" si="37"/>
        <v>42247.496759259258</v>
      </c>
      <c r="T615" s="13">
        <f t="shared" si="38"/>
        <v>42277.999305555553</v>
      </c>
    </row>
    <row r="616" spans="1:20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9"/>
        <v>0</v>
      </c>
      <c r="P616" s="6" t="e">
        <f t="shared" si="36"/>
        <v>#DIV/0!</v>
      </c>
      <c r="Q616" t="s">
        <v>8336</v>
      </c>
      <c r="R616" t="s">
        <v>8337</v>
      </c>
      <c r="S616" s="13">
        <f t="shared" si="37"/>
        <v>42515.061805555553</v>
      </c>
      <c r="T616" s="13">
        <f t="shared" si="38"/>
        <v>42544.853472222218</v>
      </c>
    </row>
    <row r="617" spans="1:20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9"/>
        <v>0</v>
      </c>
      <c r="P617" s="6" t="e">
        <f t="shared" si="36"/>
        <v>#DIV/0!</v>
      </c>
      <c r="Q617" t="s">
        <v>8336</v>
      </c>
      <c r="R617" t="s">
        <v>8337</v>
      </c>
      <c r="S617" s="13">
        <f t="shared" si="37"/>
        <v>42242.122210648144</v>
      </c>
      <c r="T617" s="13">
        <f t="shared" si="38"/>
        <v>42271.913877314808</v>
      </c>
    </row>
    <row r="618" spans="1:20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9"/>
        <v>0</v>
      </c>
      <c r="P618" s="6" t="e">
        <f t="shared" si="36"/>
        <v>#DIV/0!</v>
      </c>
      <c r="Q618" t="s">
        <v>8336</v>
      </c>
      <c r="R618" t="s">
        <v>8337</v>
      </c>
      <c r="S618" s="13">
        <f t="shared" si="37"/>
        <v>42761.376238425932</v>
      </c>
      <c r="T618" s="13">
        <f t="shared" si="38"/>
        <v>42791.167905092596</v>
      </c>
    </row>
    <row r="619" spans="1:20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9"/>
        <v>0.03</v>
      </c>
      <c r="P619" s="6">
        <f t="shared" si="36"/>
        <v>20</v>
      </c>
      <c r="Q619" t="s">
        <v>8336</v>
      </c>
      <c r="R619" t="s">
        <v>8337</v>
      </c>
      <c r="S619" s="13">
        <f t="shared" si="37"/>
        <v>42087.343090277776</v>
      </c>
      <c r="T619" s="13">
        <f t="shared" si="38"/>
        <v>42132.134756944441</v>
      </c>
    </row>
    <row r="620" spans="1:20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9"/>
        <v>0</v>
      </c>
      <c r="P620" s="6" t="e">
        <f t="shared" si="36"/>
        <v>#DIV/0!</v>
      </c>
      <c r="Q620" t="s">
        <v>8336</v>
      </c>
      <c r="R620" t="s">
        <v>8337</v>
      </c>
      <c r="S620" s="13">
        <f t="shared" si="37"/>
        <v>42317.810219907406</v>
      </c>
      <c r="T620" s="13">
        <f t="shared" si="38"/>
        <v>42347.60188657407</v>
      </c>
    </row>
    <row r="621" spans="1:20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9"/>
        <v>3.9999999999999998E-7</v>
      </c>
      <c r="P621" s="6">
        <f t="shared" si="36"/>
        <v>1</v>
      </c>
      <c r="Q621" t="s">
        <v>8336</v>
      </c>
      <c r="R621" t="s">
        <v>8337</v>
      </c>
      <c r="S621" s="13">
        <f t="shared" si="37"/>
        <v>41908.650347222225</v>
      </c>
      <c r="T621" s="13">
        <f t="shared" si="38"/>
        <v>41968.483680555553</v>
      </c>
    </row>
    <row r="622" spans="1:20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9"/>
        <v>0.01</v>
      </c>
      <c r="P622" s="6">
        <f t="shared" si="36"/>
        <v>300</v>
      </c>
      <c r="Q622" t="s">
        <v>8336</v>
      </c>
      <c r="R622" t="s">
        <v>8337</v>
      </c>
      <c r="S622" s="13">
        <f t="shared" si="37"/>
        <v>41831.716874999998</v>
      </c>
      <c r="T622" s="13">
        <f t="shared" si="38"/>
        <v>41876.508541666662</v>
      </c>
    </row>
    <row r="623" spans="1:20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9"/>
        <v>1.044E-2</v>
      </c>
      <c r="P623" s="6">
        <f t="shared" si="36"/>
        <v>87</v>
      </c>
      <c r="Q623" t="s">
        <v>8336</v>
      </c>
      <c r="R623" t="s">
        <v>8337</v>
      </c>
      <c r="S623" s="13">
        <f t="shared" si="37"/>
        <v>42528.987696759257</v>
      </c>
      <c r="T623" s="13">
        <f t="shared" si="38"/>
        <v>42558.779363425921</v>
      </c>
    </row>
    <row r="624" spans="1:20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9"/>
        <v>5.6833333333333333E-2</v>
      </c>
      <c r="P624" s="6">
        <f t="shared" si="36"/>
        <v>37.888888888888886</v>
      </c>
      <c r="Q624" t="s">
        <v>8336</v>
      </c>
      <c r="R624" t="s">
        <v>8337</v>
      </c>
      <c r="S624" s="13">
        <f t="shared" si="37"/>
        <v>42532.774745370371</v>
      </c>
      <c r="T624" s="13">
        <f t="shared" si="38"/>
        <v>42552.566412037035</v>
      </c>
    </row>
    <row r="625" spans="1:20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9"/>
        <v>0</v>
      </c>
      <c r="P625" s="6" t="e">
        <f t="shared" si="36"/>
        <v>#DIV/0!</v>
      </c>
      <c r="Q625" t="s">
        <v>8336</v>
      </c>
      <c r="R625" t="s">
        <v>8337</v>
      </c>
      <c r="S625" s="13">
        <f t="shared" si="37"/>
        <v>42122.009224537032</v>
      </c>
      <c r="T625" s="13">
        <f t="shared" si="38"/>
        <v>42151.800891203697</v>
      </c>
    </row>
    <row r="626" spans="1:20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9"/>
        <v>0</v>
      </c>
      <c r="P626" s="6" t="e">
        <f t="shared" si="36"/>
        <v>#DIV/0!</v>
      </c>
      <c r="Q626" t="s">
        <v>8336</v>
      </c>
      <c r="R626" t="s">
        <v>8337</v>
      </c>
      <c r="S626" s="13">
        <f t="shared" si="37"/>
        <v>42108.988900462966</v>
      </c>
      <c r="T626" s="13">
        <f t="shared" si="38"/>
        <v>42138.78056712963</v>
      </c>
    </row>
    <row r="627" spans="1:20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9"/>
        <v>0</v>
      </c>
      <c r="P627" s="6" t="e">
        <f t="shared" si="36"/>
        <v>#DIV/0!</v>
      </c>
      <c r="Q627" t="s">
        <v>8336</v>
      </c>
      <c r="R627" t="s">
        <v>8337</v>
      </c>
      <c r="S627" s="13">
        <f t="shared" si="37"/>
        <v>42790.895567129628</v>
      </c>
      <c r="T627" s="13">
        <f t="shared" si="38"/>
        <v>42820.645567129628</v>
      </c>
    </row>
    <row r="628" spans="1:20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9"/>
        <v>0.17380000000000001</v>
      </c>
      <c r="P628" s="6">
        <f t="shared" si="36"/>
        <v>111.41025641025641</v>
      </c>
      <c r="Q628" t="s">
        <v>8336</v>
      </c>
      <c r="R628" t="s">
        <v>8337</v>
      </c>
      <c r="S628" s="13">
        <f t="shared" si="37"/>
        <v>42198.559479166666</v>
      </c>
      <c r="T628" s="13">
        <f t="shared" si="38"/>
        <v>42231.348611111105</v>
      </c>
    </row>
    <row r="629" spans="1:20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9"/>
        <v>2.0000000000000001E-4</v>
      </c>
      <c r="P629" s="6">
        <f t="shared" si="36"/>
        <v>90</v>
      </c>
      <c r="Q629" t="s">
        <v>8336</v>
      </c>
      <c r="R629" t="s">
        <v>8337</v>
      </c>
      <c r="S629" s="13">
        <f t="shared" si="37"/>
        <v>42384.306840277779</v>
      </c>
      <c r="T629" s="13">
        <f t="shared" si="38"/>
        <v>42443.749999999993</v>
      </c>
    </row>
    <row r="630" spans="1:20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9"/>
        <v>0</v>
      </c>
      <c r="P630" s="6" t="e">
        <f t="shared" si="36"/>
        <v>#DIV/0!</v>
      </c>
      <c r="Q630" t="s">
        <v>8336</v>
      </c>
      <c r="R630" t="s">
        <v>8337</v>
      </c>
      <c r="S630" s="13">
        <f t="shared" si="37"/>
        <v>41803.692789351851</v>
      </c>
      <c r="T630" s="13">
        <f t="shared" si="38"/>
        <v>41833.484456018516</v>
      </c>
    </row>
    <row r="631" spans="1:20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9"/>
        <v>1.75E-3</v>
      </c>
      <c r="P631" s="6">
        <f t="shared" si="36"/>
        <v>116.66666666666667</v>
      </c>
      <c r="Q631" t="s">
        <v>8336</v>
      </c>
      <c r="R631" t="s">
        <v>8337</v>
      </c>
      <c r="S631" s="13">
        <f t="shared" si="37"/>
        <v>42474.637824074074</v>
      </c>
      <c r="T631" s="13">
        <f t="shared" si="38"/>
        <v>42504.429490740738</v>
      </c>
    </row>
    <row r="632" spans="1:20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9"/>
        <v>8.3340278356529708E-4</v>
      </c>
      <c r="P632" s="6">
        <f t="shared" si="36"/>
        <v>10</v>
      </c>
      <c r="Q632" t="s">
        <v>8336</v>
      </c>
      <c r="R632" t="s">
        <v>8337</v>
      </c>
      <c r="S632" s="13">
        <f t="shared" si="37"/>
        <v>42223.619456018518</v>
      </c>
      <c r="T632" s="13">
        <f t="shared" si="38"/>
        <v>42253.006944444445</v>
      </c>
    </row>
    <row r="633" spans="1:20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9"/>
        <v>1.38E-2</v>
      </c>
      <c r="P633" s="6">
        <f t="shared" si="36"/>
        <v>76.666666666666671</v>
      </c>
      <c r="Q633" t="s">
        <v>8336</v>
      </c>
      <c r="R633" t="s">
        <v>8337</v>
      </c>
      <c r="S633" s="13">
        <f t="shared" si="37"/>
        <v>42489.772326388891</v>
      </c>
      <c r="T633" s="13">
        <f t="shared" si="38"/>
        <v>42518.563993055555</v>
      </c>
    </row>
    <row r="634" spans="1:20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9"/>
        <v>0</v>
      </c>
      <c r="P634" s="6" t="e">
        <f t="shared" si="36"/>
        <v>#DIV/0!</v>
      </c>
      <c r="Q634" t="s">
        <v>8336</v>
      </c>
      <c r="R634" t="s">
        <v>8337</v>
      </c>
      <c r="S634" s="13">
        <f t="shared" si="37"/>
        <v>42303.659317129626</v>
      </c>
      <c r="T634" s="13">
        <f t="shared" si="38"/>
        <v>42333.492650462962</v>
      </c>
    </row>
    <row r="635" spans="1:20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9"/>
        <v>0.1245</v>
      </c>
      <c r="P635" s="6">
        <f t="shared" si="36"/>
        <v>49.8</v>
      </c>
      <c r="Q635" t="s">
        <v>8336</v>
      </c>
      <c r="R635" t="s">
        <v>8337</v>
      </c>
      <c r="S635" s="13">
        <f t="shared" si="37"/>
        <v>42507.29932870371</v>
      </c>
      <c r="T635" s="13">
        <f t="shared" si="38"/>
        <v>42538.749999999993</v>
      </c>
    </row>
    <row r="636" spans="1:20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9"/>
        <v>2.0000000000000001E-4</v>
      </c>
      <c r="P636" s="6">
        <f t="shared" si="36"/>
        <v>1</v>
      </c>
      <c r="Q636" t="s">
        <v>8336</v>
      </c>
      <c r="R636" t="s">
        <v>8337</v>
      </c>
      <c r="S636" s="13">
        <f t="shared" si="37"/>
        <v>42031.928576388891</v>
      </c>
      <c r="T636" s="13">
        <f t="shared" si="38"/>
        <v>42061.720243055555</v>
      </c>
    </row>
    <row r="637" spans="1:20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9"/>
        <v>8.0000000000000007E-5</v>
      </c>
      <c r="P637" s="6">
        <f t="shared" si="36"/>
        <v>2</v>
      </c>
      <c r="Q637" t="s">
        <v>8336</v>
      </c>
      <c r="R637" t="s">
        <v>8337</v>
      </c>
      <c r="S637" s="13">
        <f t="shared" si="37"/>
        <v>42076.092152777783</v>
      </c>
      <c r="T637" s="13">
        <f t="shared" si="38"/>
        <v>42105.883819444447</v>
      </c>
    </row>
    <row r="638" spans="1:20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9"/>
        <v>2E-3</v>
      </c>
      <c r="P638" s="6">
        <f t="shared" si="36"/>
        <v>4</v>
      </c>
      <c r="Q638" t="s">
        <v>8336</v>
      </c>
      <c r="R638" t="s">
        <v>8337</v>
      </c>
      <c r="S638" s="13">
        <f t="shared" si="37"/>
        <v>42131.455439814818</v>
      </c>
      <c r="T638" s="13">
        <f t="shared" si="38"/>
        <v>42161.240972222215</v>
      </c>
    </row>
    <row r="639" spans="1:20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9"/>
        <v>0</v>
      </c>
      <c r="P639" s="6" t="e">
        <f t="shared" si="36"/>
        <v>#DIV/0!</v>
      </c>
      <c r="Q639" t="s">
        <v>8336</v>
      </c>
      <c r="R639" t="s">
        <v>8337</v>
      </c>
      <c r="S639" s="13">
        <f t="shared" si="37"/>
        <v>42762.962013888886</v>
      </c>
      <c r="T639" s="13">
        <f t="shared" si="38"/>
        <v>42791.75277777778</v>
      </c>
    </row>
    <row r="640" spans="1:20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9"/>
        <v>9.0000000000000006E-5</v>
      </c>
      <c r="P640" s="6">
        <f t="shared" si="36"/>
        <v>3</v>
      </c>
      <c r="Q640" t="s">
        <v>8336</v>
      </c>
      <c r="R640" t="s">
        <v>8337</v>
      </c>
      <c r="S640" s="13">
        <f t="shared" si="37"/>
        <v>42759.593310185184</v>
      </c>
      <c r="T640" s="13">
        <f t="shared" si="38"/>
        <v>42819.343310185184</v>
      </c>
    </row>
    <row r="641" spans="1:20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9"/>
        <v>9.9999999999999995E-7</v>
      </c>
      <c r="P641" s="6">
        <f t="shared" si="36"/>
        <v>1</v>
      </c>
      <c r="Q641" t="s">
        <v>8336</v>
      </c>
      <c r="R641" t="s">
        <v>8337</v>
      </c>
      <c r="S641" s="13">
        <f t="shared" si="37"/>
        <v>41865.583275462966</v>
      </c>
      <c r="T641" s="13">
        <f t="shared" si="38"/>
        <v>41925.374942129631</v>
      </c>
    </row>
    <row r="642" spans="1:20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9"/>
        <v>1.4428571428571428</v>
      </c>
      <c r="P642" s="6">
        <f t="shared" si="36"/>
        <v>50.5</v>
      </c>
      <c r="Q642" t="s">
        <v>8336</v>
      </c>
      <c r="R642" t="s">
        <v>8338</v>
      </c>
      <c r="S642" s="13">
        <f t="shared" si="37"/>
        <v>42683.420312500006</v>
      </c>
      <c r="T642" s="13">
        <f t="shared" si="38"/>
        <v>42698.749999999993</v>
      </c>
    </row>
    <row r="643" spans="1:20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39"/>
        <v>1.1916249999999999</v>
      </c>
      <c r="P643" s="6">
        <f t="shared" ref="P643:P706" si="40">E643/L643</f>
        <v>151.31746031746033</v>
      </c>
      <c r="Q643" t="s">
        <v>8336</v>
      </c>
      <c r="R643" t="s">
        <v>8338</v>
      </c>
      <c r="S643" s="13">
        <f t="shared" ref="S643:S706" si="41">(((J643/60)/60)/24)+DATE(1970,1,1)</f>
        <v>42199.57</v>
      </c>
      <c r="T643" s="13">
        <f t="shared" ref="T643:T706" si="42">(((I643/60)/60)/24)+DATE(1970,1,1)+(-5/24)</f>
        <v>42229.361666666664</v>
      </c>
    </row>
    <row r="644" spans="1:20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ref="O644:O707" si="43">E644/D644</f>
        <v>14.604850000000001</v>
      </c>
      <c r="P644" s="6">
        <f t="shared" si="40"/>
        <v>134.3592456301748</v>
      </c>
      <c r="Q644" t="s">
        <v>8336</v>
      </c>
      <c r="R644" t="s">
        <v>8338</v>
      </c>
      <c r="S644" s="13">
        <f t="shared" si="41"/>
        <v>42199.651319444441</v>
      </c>
      <c r="T644" s="13">
        <f t="shared" si="42"/>
        <v>42235.442986111106</v>
      </c>
    </row>
    <row r="645" spans="1:20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3"/>
        <v>1.0580799999999999</v>
      </c>
      <c r="P645" s="6">
        <f t="shared" si="40"/>
        <v>174.02631578947367</v>
      </c>
      <c r="Q645" t="s">
        <v>8336</v>
      </c>
      <c r="R645" t="s">
        <v>8338</v>
      </c>
      <c r="S645" s="13">
        <f t="shared" si="41"/>
        <v>42100.642071759255</v>
      </c>
      <c r="T645" s="13">
        <f t="shared" si="42"/>
        <v>42155.43373842592</v>
      </c>
    </row>
    <row r="646" spans="1:20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3"/>
        <v>3.0011791999999997</v>
      </c>
      <c r="P646" s="6">
        <f t="shared" si="40"/>
        <v>73.486268364348675</v>
      </c>
      <c r="Q646" t="s">
        <v>8336</v>
      </c>
      <c r="R646" t="s">
        <v>8338</v>
      </c>
      <c r="S646" s="13">
        <f t="shared" si="41"/>
        <v>41898.665960648148</v>
      </c>
      <c r="T646" s="13">
        <f t="shared" si="42"/>
        <v>41940.833333333328</v>
      </c>
    </row>
    <row r="647" spans="1:20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3"/>
        <v>2.7869999999999999</v>
      </c>
      <c r="P647" s="6">
        <f t="shared" si="40"/>
        <v>23.518987341772153</v>
      </c>
      <c r="Q647" t="s">
        <v>8336</v>
      </c>
      <c r="R647" t="s">
        <v>8338</v>
      </c>
      <c r="S647" s="13">
        <f t="shared" si="41"/>
        <v>42564.026319444441</v>
      </c>
      <c r="T647" s="13">
        <f t="shared" si="42"/>
        <v>42593.817986111106</v>
      </c>
    </row>
    <row r="648" spans="1:20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3"/>
        <v>1.3187625000000001</v>
      </c>
      <c r="P648" s="6">
        <f t="shared" si="40"/>
        <v>39.074444444444445</v>
      </c>
      <c r="Q648" t="s">
        <v>8336</v>
      </c>
      <c r="R648" t="s">
        <v>8338</v>
      </c>
      <c r="S648" s="13">
        <f t="shared" si="41"/>
        <v>41832.852627314816</v>
      </c>
      <c r="T648" s="13">
        <f t="shared" si="42"/>
        <v>41862.644293981481</v>
      </c>
    </row>
    <row r="649" spans="1:20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3"/>
        <v>1.0705</v>
      </c>
      <c r="P649" s="6">
        <f t="shared" si="40"/>
        <v>125.94117647058823</v>
      </c>
      <c r="Q649" t="s">
        <v>8336</v>
      </c>
      <c r="R649" t="s">
        <v>8338</v>
      </c>
      <c r="S649" s="13">
        <f t="shared" si="41"/>
        <v>42416.767928240741</v>
      </c>
      <c r="T649" s="13">
        <f t="shared" si="42"/>
        <v>42446.517928240741</v>
      </c>
    </row>
    <row r="650" spans="1:20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3"/>
        <v>1.2682285714285715</v>
      </c>
      <c r="P650" s="6">
        <f t="shared" si="40"/>
        <v>1644</v>
      </c>
      <c r="Q650" t="s">
        <v>8336</v>
      </c>
      <c r="R650" t="s">
        <v>8338</v>
      </c>
      <c r="S650" s="13">
        <f t="shared" si="41"/>
        <v>41891.693379629629</v>
      </c>
      <c r="T650" s="13">
        <f t="shared" si="42"/>
        <v>41926.485046296293</v>
      </c>
    </row>
    <row r="651" spans="1:20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3"/>
        <v>1.3996</v>
      </c>
      <c r="P651" s="6">
        <f t="shared" si="40"/>
        <v>42.670731707317074</v>
      </c>
      <c r="Q651" t="s">
        <v>8336</v>
      </c>
      <c r="R651" t="s">
        <v>8338</v>
      </c>
      <c r="S651" s="13">
        <f t="shared" si="41"/>
        <v>41877.912187499998</v>
      </c>
      <c r="T651" s="13">
        <f t="shared" si="42"/>
        <v>41898.703854166662</v>
      </c>
    </row>
    <row r="652" spans="1:20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3"/>
        <v>1.1240000000000001</v>
      </c>
      <c r="P652" s="6">
        <f t="shared" si="40"/>
        <v>35.125</v>
      </c>
      <c r="Q652" t="s">
        <v>8336</v>
      </c>
      <c r="R652" t="s">
        <v>8338</v>
      </c>
      <c r="S652" s="13">
        <f t="shared" si="41"/>
        <v>41932.036851851852</v>
      </c>
      <c r="T652" s="13">
        <f t="shared" si="42"/>
        <v>41991.870185185187</v>
      </c>
    </row>
    <row r="653" spans="1:20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3"/>
        <v>1.00528</v>
      </c>
      <c r="P653" s="6">
        <f t="shared" si="40"/>
        <v>239.35238095238094</v>
      </c>
      <c r="Q653" t="s">
        <v>8336</v>
      </c>
      <c r="R653" t="s">
        <v>8338</v>
      </c>
      <c r="S653" s="13">
        <f t="shared" si="41"/>
        <v>41956.017488425925</v>
      </c>
      <c r="T653" s="13">
        <f t="shared" si="42"/>
        <v>41985.809155092589</v>
      </c>
    </row>
    <row r="654" spans="1:20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3"/>
        <v>1.0046666666666666</v>
      </c>
      <c r="P654" s="6">
        <f t="shared" si="40"/>
        <v>107.64285714285714</v>
      </c>
      <c r="Q654" t="s">
        <v>8336</v>
      </c>
      <c r="R654" t="s">
        <v>8338</v>
      </c>
      <c r="S654" s="13">
        <f t="shared" si="41"/>
        <v>42675.690393518518</v>
      </c>
      <c r="T654" s="13">
        <f t="shared" si="42"/>
        <v>42705.523726851847</v>
      </c>
    </row>
    <row r="655" spans="1:20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3"/>
        <v>1.4144600000000001</v>
      </c>
      <c r="P655" s="6">
        <f t="shared" si="40"/>
        <v>95.830623306233065</v>
      </c>
      <c r="Q655" t="s">
        <v>8336</v>
      </c>
      <c r="R655" t="s">
        <v>8338</v>
      </c>
      <c r="S655" s="13">
        <f t="shared" si="41"/>
        <v>42199.618518518517</v>
      </c>
      <c r="T655" s="13">
        <f t="shared" si="42"/>
        <v>42236.410185185181</v>
      </c>
    </row>
    <row r="656" spans="1:20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3"/>
        <v>2.6729166666666666</v>
      </c>
      <c r="P656" s="6">
        <f t="shared" si="40"/>
        <v>31.663376110562684</v>
      </c>
      <c r="Q656" t="s">
        <v>8336</v>
      </c>
      <c r="R656" t="s">
        <v>8338</v>
      </c>
      <c r="S656" s="13">
        <f t="shared" si="41"/>
        <v>42163.957326388889</v>
      </c>
      <c r="T656" s="13">
        <f t="shared" si="42"/>
        <v>42193.748993055553</v>
      </c>
    </row>
    <row r="657" spans="1:20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3"/>
        <v>1.4688749999999999</v>
      </c>
      <c r="P657" s="6">
        <f t="shared" si="40"/>
        <v>42.886861313868614</v>
      </c>
      <c r="Q657" t="s">
        <v>8336</v>
      </c>
      <c r="R657" t="s">
        <v>8338</v>
      </c>
      <c r="S657" s="13">
        <f t="shared" si="41"/>
        <v>42045.957314814819</v>
      </c>
      <c r="T657" s="13">
        <f t="shared" si="42"/>
        <v>42075.707314814812</v>
      </c>
    </row>
    <row r="658" spans="1:20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3"/>
        <v>2.1356000000000002</v>
      </c>
      <c r="P658" s="6">
        <f t="shared" si="40"/>
        <v>122.73563218390805</v>
      </c>
      <c r="Q658" t="s">
        <v>8336</v>
      </c>
      <c r="R658" t="s">
        <v>8338</v>
      </c>
      <c r="S658" s="13">
        <f t="shared" si="41"/>
        <v>42417.804618055554</v>
      </c>
      <c r="T658" s="13">
        <f t="shared" si="42"/>
        <v>42477.554618055547</v>
      </c>
    </row>
    <row r="659" spans="1:20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3"/>
        <v>1.2569999999999999</v>
      </c>
      <c r="P659" s="6">
        <f t="shared" si="40"/>
        <v>190.45454545454547</v>
      </c>
      <c r="Q659" t="s">
        <v>8336</v>
      </c>
      <c r="R659" t="s">
        <v>8338</v>
      </c>
      <c r="S659" s="13">
        <f t="shared" si="41"/>
        <v>42331.84574074074</v>
      </c>
      <c r="T659" s="13">
        <f t="shared" si="42"/>
        <v>42361.637407407405</v>
      </c>
    </row>
    <row r="660" spans="1:20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3"/>
        <v>1.0446206037108834</v>
      </c>
      <c r="P660" s="6">
        <f t="shared" si="40"/>
        <v>109.33695652173913</v>
      </c>
      <c r="Q660" t="s">
        <v>8336</v>
      </c>
      <c r="R660" t="s">
        <v>8338</v>
      </c>
      <c r="S660" s="13">
        <f t="shared" si="41"/>
        <v>42179.160752314812</v>
      </c>
      <c r="T660" s="13">
        <f t="shared" si="42"/>
        <v>42211.541666666664</v>
      </c>
    </row>
    <row r="661" spans="1:20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3"/>
        <v>1.0056666666666667</v>
      </c>
      <c r="P661" s="6">
        <f t="shared" si="40"/>
        <v>143.66666666666666</v>
      </c>
      <c r="Q661" t="s">
        <v>8336</v>
      </c>
      <c r="R661" t="s">
        <v>8338</v>
      </c>
      <c r="S661" s="13">
        <f t="shared" si="41"/>
        <v>42209.593692129631</v>
      </c>
      <c r="T661" s="13">
        <f t="shared" si="42"/>
        <v>42239.385358796295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3"/>
        <v>3.058E-2</v>
      </c>
      <c r="P662" s="6">
        <f t="shared" si="40"/>
        <v>84.944444444444443</v>
      </c>
      <c r="Q662" t="s">
        <v>8336</v>
      </c>
      <c r="R662" t="s">
        <v>8338</v>
      </c>
      <c r="S662" s="13">
        <f t="shared" si="41"/>
        <v>41922.741655092592</v>
      </c>
      <c r="T662" s="13">
        <f t="shared" si="42"/>
        <v>41952.574988425928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3"/>
        <v>9.4999999999999998E-3</v>
      </c>
      <c r="P663" s="6">
        <f t="shared" si="40"/>
        <v>10.555555555555555</v>
      </c>
      <c r="Q663" t="s">
        <v>8336</v>
      </c>
      <c r="R663" t="s">
        <v>8338</v>
      </c>
      <c r="S663" s="13">
        <f t="shared" si="41"/>
        <v>42636.645358796297</v>
      </c>
      <c r="T663" s="13">
        <f t="shared" si="42"/>
        <v>42666.437025462961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3"/>
        <v>4.0000000000000001E-3</v>
      </c>
      <c r="P664" s="6">
        <f t="shared" si="40"/>
        <v>39</v>
      </c>
      <c r="Q664" t="s">
        <v>8336</v>
      </c>
      <c r="R664" t="s">
        <v>8338</v>
      </c>
      <c r="S664" s="13">
        <f t="shared" si="41"/>
        <v>41990.438043981485</v>
      </c>
      <c r="T664" s="13">
        <f t="shared" si="42"/>
        <v>42020.229710648149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3"/>
        <v>3.5000000000000001E-3</v>
      </c>
      <c r="P665" s="6">
        <f t="shared" si="40"/>
        <v>100</v>
      </c>
      <c r="Q665" t="s">
        <v>8336</v>
      </c>
      <c r="R665" t="s">
        <v>8338</v>
      </c>
      <c r="S665" s="13">
        <f t="shared" si="41"/>
        <v>42173.843240740738</v>
      </c>
      <c r="T665" s="13">
        <f t="shared" si="42"/>
        <v>42203.634907407402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3"/>
        <v>7.5333333333333335E-2</v>
      </c>
      <c r="P666" s="6">
        <f t="shared" si="40"/>
        <v>31.172413793103448</v>
      </c>
      <c r="Q666" t="s">
        <v>8336</v>
      </c>
      <c r="R666" t="s">
        <v>8338</v>
      </c>
      <c r="S666" s="13">
        <f t="shared" si="41"/>
        <v>42077.666377314818</v>
      </c>
      <c r="T666" s="13">
        <f t="shared" si="42"/>
        <v>42107.458043981482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3"/>
        <v>0.18640000000000001</v>
      </c>
      <c r="P667" s="6">
        <f t="shared" si="40"/>
        <v>155.33333333333334</v>
      </c>
      <c r="Q667" t="s">
        <v>8336</v>
      </c>
      <c r="R667" t="s">
        <v>8338</v>
      </c>
      <c r="S667" s="13">
        <f t="shared" si="41"/>
        <v>42688.711354166662</v>
      </c>
      <c r="T667" s="13">
        <f t="shared" si="42"/>
        <v>42748.503020833326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3"/>
        <v>4.0000000000000003E-5</v>
      </c>
      <c r="P668" s="6">
        <f t="shared" si="40"/>
        <v>2</v>
      </c>
      <c r="Q668" t="s">
        <v>8336</v>
      </c>
      <c r="R668" t="s">
        <v>8338</v>
      </c>
      <c r="S668" s="13">
        <f t="shared" si="41"/>
        <v>41838.832152777781</v>
      </c>
      <c r="T668" s="13">
        <f t="shared" si="42"/>
        <v>41868.623819444445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3"/>
        <v>0.1002</v>
      </c>
      <c r="P669" s="6">
        <f t="shared" si="40"/>
        <v>178.92857142857142</v>
      </c>
      <c r="Q669" t="s">
        <v>8336</v>
      </c>
      <c r="R669" t="s">
        <v>8338</v>
      </c>
      <c r="S669" s="13">
        <f t="shared" si="41"/>
        <v>42632.373414351852</v>
      </c>
      <c r="T669" s="13">
        <f t="shared" si="42"/>
        <v>42672.165081018517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3"/>
        <v>4.5600000000000002E-2</v>
      </c>
      <c r="P670" s="6">
        <f t="shared" si="40"/>
        <v>27.36</v>
      </c>
      <c r="Q670" t="s">
        <v>8336</v>
      </c>
      <c r="R670" t="s">
        <v>8338</v>
      </c>
      <c r="S670" s="13">
        <f t="shared" si="41"/>
        <v>42090.831273148149</v>
      </c>
      <c r="T670" s="13">
        <f t="shared" si="42"/>
        <v>42135.622939814813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3"/>
        <v>0.21507499999999999</v>
      </c>
      <c r="P671" s="6">
        <f t="shared" si="40"/>
        <v>1536.25</v>
      </c>
      <c r="Q671" t="s">
        <v>8336</v>
      </c>
      <c r="R671" t="s">
        <v>8338</v>
      </c>
      <c r="S671" s="13">
        <f t="shared" si="41"/>
        <v>42527.625671296293</v>
      </c>
      <c r="T671" s="13">
        <f t="shared" si="42"/>
        <v>42557.417337962957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3"/>
        <v>0.29276666666666668</v>
      </c>
      <c r="P672" s="6">
        <f t="shared" si="40"/>
        <v>84.99677419354839</v>
      </c>
      <c r="Q672" t="s">
        <v>8336</v>
      </c>
      <c r="R672" t="s">
        <v>8338</v>
      </c>
      <c r="S672" s="13">
        <f t="shared" si="41"/>
        <v>42506.709722222222</v>
      </c>
      <c r="T672" s="13">
        <f t="shared" si="42"/>
        <v>42540.131944444445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3"/>
        <v>0.39426666666666665</v>
      </c>
      <c r="P673" s="6">
        <f t="shared" si="40"/>
        <v>788.5333333333333</v>
      </c>
      <c r="Q673" t="s">
        <v>8336</v>
      </c>
      <c r="R673" t="s">
        <v>8338</v>
      </c>
      <c r="S673" s="13">
        <f t="shared" si="41"/>
        <v>41984.692731481482</v>
      </c>
      <c r="T673" s="13">
        <f t="shared" si="42"/>
        <v>42017.958333333336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3"/>
        <v>0.21628</v>
      </c>
      <c r="P674" s="6">
        <f t="shared" si="40"/>
        <v>50.29767441860465</v>
      </c>
      <c r="Q674" t="s">
        <v>8336</v>
      </c>
      <c r="R674" t="s">
        <v>8338</v>
      </c>
      <c r="S674" s="13">
        <f t="shared" si="41"/>
        <v>41974.219490740739</v>
      </c>
      <c r="T674" s="13">
        <f t="shared" si="42"/>
        <v>42004.999305555553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3"/>
        <v>2.0500000000000002E-3</v>
      </c>
      <c r="P675" s="6">
        <f t="shared" si="40"/>
        <v>68.333333333333329</v>
      </c>
      <c r="Q675" t="s">
        <v>8336</v>
      </c>
      <c r="R675" t="s">
        <v>8338</v>
      </c>
      <c r="S675" s="13">
        <f t="shared" si="41"/>
        <v>41838.840474537035</v>
      </c>
      <c r="T675" s="13">
        <f t="shared" si="42"/>
        <v>41883.6321412037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3"/>
        <v>2.9999999999999997E-4</v>
      </c>
      <c r="P676" s="6">
        <f t="shared" si="40"/>
        <v>7.5</v>
      </c>
      <c r="Q676" t="s">
        <v>8336</v>
      </c>
      <c r="R676" t="s">
        <v>8338</v>
      </c>
      <c r="S676" s="13">
        <f t="shared" si="41"/>
        <v>41803.116053240738</v>
      </c>
      <c r="T676" s="13">
        <f t="shared" si="42"/>
        <v>41862.907719907402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3"/>
        <v>0.14849999999999999</v>
      </c>
      <c r="P677" s="6">
        <f t="shared" si="40"/>
        <v>34.269230769230766</v>
      </c>
      <c r="Q677" t="s">
        <v>8336</v>
      </c>
      <c r="R677" t="s">
        <v>8338</v>
      </c>
      <c r="S677" s="13">
        <f t="shared" si="41"/>
        <v>41975.930601851855</v>
      </c>
      <c r="T677" s="13">
        <f t="shared" si="42"/>
        <v>42005.082638888889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3"/>
        <v>1.4710000000000001E-2</v>
      </c>
      <c r="P678" s="6">
        <f t="shared" si="40"/>
        <v>61.291666666666664</v>
      </c>
      <c r="Q678" t="s">
        <v>8336</v>
      </c>
      <c r="R678" t="s">
        <v>8338</v>
      </c>
      <c r="S678" s="13">
        <f t="shared" si="41"/>
        <v>42012.768298611118</v>
      </c>
      <c r="T678" s="13">
        <f t="shared" si="42"/>
        <v>42042.559965277782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3"/>
        <v>0.25584000000000001</v>
      </c>
      <c r="P679" s="6">
        <f t="shared" si="40"/>
        <v>133.25</v>
      </c>
      <c r="Q679" t="s">
        <v>8336</v>
      </c>
      <c r="R679" t="s">
        <v>8338</v>
      </c>
      <c r="S679" s="13">
        <f t="shared" si="41"/>
        <v>42504.403877314813</v>
      </c>
      <c r="T679" s="13">
        <f t="shared" si="42"/>
        <v>42549.195543981477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3"/>
        <v>3.8206896551724136E-2</v>
      </c>
      <c r="P680" s="6">
        <f t="shared" si="40"/>
        <v>65.17647058823529</v>
      </c>
      <c r="Q680" t="s">
        <v>8336</v>
      </c>
      <c r="R680" t="s">
        <v>8338</v>
      </c>
      <c r="S680" s="13">
        <f t="shared" si="41"/>
        <v>42481.376597222217</v>
      </c>
      <c r="T680" s="13">
        <f t="shared" si="42"/>
        <v>42511.168263888881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3"/>
        <v>0.15485964912280703</v>
      </c>
      <c r="P681" s="6">
        <f t="shared" si="40"/>
        <v>93.90425531914893</v>
      </c>
      <c r="Q681" t="s">
        <v>8336</v>
      </c>
      <c r="R681" t="s">
        <v>8338</v>
      </c>
      <c r="S681" s="13">
        <f t="shared" si="41"/>
        <v>42556.695706018523</v>
      </c>
      <c r="T681" s="13">
        <f t="shared" si="42"/>
        <v>42616.487372685187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3"/>
        <v>0.25912000000000002</v>
      </c>
      <c r="P682" s="6">
        <f t="shared" si="40"/>
        <v>150.65116279069767</v>
      </c>
      <c r="Q682" t="s">
        <v>8336</v>
      </c>
      <c r="R682" t="s">
        <v>8338</v>
      </c>
      <c r="S682" s="13">
        <f t="shared" si="41"/>
        <v>41864.501516203702</v>
      </c>
      <c r="T682" s="13">
        <f t="shared" si="42"/>
        <v>41899.293182870366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3"/>
        <v>4.0000000000000002E-4</v>
      </c>
      <c r="P683" s="6">
        <f t="shared" si="40"/>
        <v>1</v>
      </c>
      <c r="Q683" t="s">
        <v>8336</v>
      </c>
      <c r="R683" t="s">
        <v>8338</v>
      </c>
      <c r="S683" s="13">
        <f t="shared" si="41"/>
        <v>42639.805601851855</v>
      </c>
      <c r="T683" s="13">
        <f t="shared" si="42"/>
        <v>42669.597268518519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3"/>
        <v>1.06E-3</v>
      </c>
      <c r="P684" s="6">
        <f t="shared" si="40"/>
        <v>13.25</v>
      </c>
      <c r="Q684" t="s">
        <v>8336</v>
      </c>
      <c r="R684" t="s">
        <v>8338</v>
      </c>
      <c r="S684" s="13">
        <f t="shared" si="41"/>
        <v>42778.765300925923</v>
      </c>
      <c r="T684" s="13">
        <f t="shared" si="42"/>
        <v>42808.51530092593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3"/>
        <v>8.5142857142857138E-3</v>
      </c>
      <c r="P685" s="6">
        <f t="shared" si="40"/>
        <v>99.333333333333329</v>
      </c>
      <c r="Q685" t="s">
        <v>8336</v>
      </c>
      <c r="R685" t="s">
        <v>8338</v>
      </c>
      <c r="S685" s="13">
        <f t="shared" si="41"/>
        <v>42634.900046296301</v>
      </c>
      <c r="T685" s="13">
        <f t="shared" si="42"/>
        <v>42674.691712962966</v>
      </c>
    </row>
    <row r="686" spans="1:20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3"/>
        <v>7.4837500000000001E-2</v>
      </c>
      <c r="P686" s="6">
        <f t="shared" si="40"/>
        <v>177.39259259259259</v>
      </c>
      <c r="Q686" t="s">
        <v>8336</v>
      </c>
      <c r="R686" t="s">
        <v>8338</v>
      </c>
      <c r="S686" s="13">
        <f t="shared" si="41"/>
        <v>41809.473275462966</v>
      </c>
      <c r="T686" s="13">
        <f t="shared" si="42"/>
        <v>41844.916666666664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3"/>
        <v>0.27650000000000002</v>
      </c>
      <c r="P687" s="6">
        <f t="shared" si="40"/>
        <v>55.3</v>
      </c>
      <c r="Q687" t="s">
        <v>8336</v>
      </c>
      <c r="R687" t="s">
        <v>8338</v>
      </c>
      <c r="S687" s="13">
        <f t="shared" si="41"/>
        <v>41971.866574074069</v>
      </c>
      <c r="T687" s="13">
        <f t="shared" si="42"/>
        <v>42016.658240740733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3"/>
        <v>0</v>
      </c>
      <c r="P688" s="6" t="e">
        <f t="shared" si="40"/>
        <v>#DIV/0!</v>
      </c>
      <c r="Q688" t="s">
        <v>8336</v>
      </c>
      <c r="R688" t="s">
        <v>8338</v>
      </c>
      <c r="S688" s="13">
        <f t="shared" si="41"/>
        <v>42189.673263888893</v>
      </c>
      <c r="T688" s="13">
        <f t="shared" si="42"/>
        <v>42219.464930555558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3"/>
        <v>3.5499999999999997E-2</v>
      </c>
      <c r="P689" s="6">
        <f t="shared" si="40"/>
        <v>591.66666666666663</v>
      </c>
      <c r="Q689" t="s">
        <v>8336</v>
      </c>
      <c r="R689" t="s">
        <v>8338</v>
      </c>
      <c r="S689" s="13">
        <f t="shared" si="41"/>
        <v>42711.750613425931</v>
      </c>
      <c r="T689" s="13">
        <f t="shared" si="42"/>
        <v>42771.542280092595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3"/>
        <v>0.72989999999999999</v>
      </c>
      <c r="P690" s="6">
        <f t="shared" si="40"/>
        <v>405.5</v>
      </c>
      <c r="Q690" t="s">
        <v>8336</v>
      </c>
      <c r="R690" t="s">
        <v>8338</v>
      </c>
      <c r="S690" s="13">
        <f t="shared" si="41"/>
        <v>42262.104780092588</v>
      </c>
      <c r="T690" s="13">
        <f t="shared" si="42"/>
        <v>42291.896446759252</v>
      </c>
    </row>
    <row r="691" spans="1:20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3"/>
        <v>0.57648750000000004</v>
      </c>
      <c r="P691" s="6">
        <f t="shared" si="40"/>
        <v>343.14732142857144</v>
      </c>
      <c r="Q691" t="s">
        <v>8336</v>
      </c>
      <c r="R691" t="s">
        <v>8338</v>
      </c>
      <c r="S691" s="13">
        <f t="shared" si="41"/>
        <v>42675.66778935185</v>
      </c>
      <c r="T691" s="13">
        <f t="shared" si="42"/>
        <v>42711.999305555553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3"/>
        <v>0.1234</v>
      </c>
      <c r="P692" s="6">
        <f t="shared" si="40"/>
        <v>72.588235294117652</v>
      </c>
      <c r="Q692" t="s">
        <v>8336</v>
      </c>
      <c r="R692" t="s">
        <v>8338</v>
      </c>
      <c r="S692" s="13">
        <f t="shared" si="41"/>
        <v>42579.634733796294</v>
      </c>
      <c r="T692" s="13">
        <f t="shared" si="42"/>
        <v>42622.041666666664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3"/>
        <v>5.1999999999999998E-3</v>
      </c>
      <c r="P693" s="6">
        <f t="shared" si="40"/>
        <v>26</v>
      </c>
      <c r="Q693" t="s">
        <v>8336</v>
      </c>
      <c r="R693" t="s">
        <v>8338</v>
      </c>
      <c r="S693" s="13">
        <f t="shared" si="41"/>
        <v>42158.028310185182</v>
      </c>
      <c r="T693" s="13">
        <f t="shared" si="42"/>
        <v>42185.819976851846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3"/>
        <v>6.5299999999999997E-2</v>
      </c>
      <c r="P694" s="6">
        <f t="shared" si="40"/>
        <v>6.4975124378109452</v>
      </c>
      <c r="Q694" t="s">
        <v>8336</v>
      </c>
      <c r="R694" t="s">
        <v>8338</v>
      </c>
      <c r="S694" s="13">
        <f t="shared" si="41"/>
        <v>42696.37572916667</v>
      </c>
      <c r="T694" s="13">
        <f t="shared" si="42"/>
        <v>42726.167395833334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3"/>
        <v>0.35338000000000003</v>
      </c>
      <c r="P695" s="6">
        <f t="shared" si="40"/>
        <v>119.38513513513513</v>
      </c>
      <c r="Q695" t="s">
        <v>8336</v>
      </c>
      <c r="R695" t="s">
        <v>8338</v>
      </c>
      <c r="S695" s="13">
        <f t="shared" si="41"/>
        <v>42094.808182870373</v>
      </c>
      <c r="T695" s="13">
        <f t="shared" si="42"/>
        <v>42124.599849537037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3"/>
        <v>3.933333333333333E-3</v>
      </c>
      <c r="P696" s="6">
        <f t="shared" si="40"/>
        <v>84.285714285714292</v>
      </c>
      <c r="Q696" t="s">
        <v>8336</v>
      </c>
      <c r="R696" t="s">
        <v>8338</v>
      </c>
      <c r="S696" s="13">
        <f t="shared" si="41"/>
        <v>42737.663877314815</v>
      </c>
      <c r="T696" s="13">
        <f t="shared" si="42"/>
        <v>42767.455543981479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3"/>
        <v>1.06E-2</v>
      </c>
      <c r="P697" s="6">
        <f t="shared" si="40"/>
        <v>90.857142857142861</v>
      </c>
      <c r="Q697" t="s">
        <v>8336</v>
      </c>
      <c r="R697" t="s">
        <v>8338</v>
      </c>
      <c r="S697" s="13">
        <f t="shared" si="41"/>
        <v>41913.521064814813</v>
      </c>
      <c r="T697" s="13">
        <f t="shared" si="42"/>
        <v>41943.312731481477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3"/>
        <v>5.7142857142857145E-6</v>
      </c>
      <c r="P698" s="6">
        <f t="shared" si="40"/>
        <v>1</v>
      </c>
      <c r="Q698" t="s">
        <v>8336</v>
      </c>
      <c r="R698" t="s">
        <v>8338</v>
      </c>
      <c r="S698" s="13">
        <f t="shared" si="41"/>
        <v>41815.927106481482</v>
      </c>
      <c r="T698" s="13">
        <f t="shared" si="42"/>
        <v>41845.718773148146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3"/>
        <v>0.46379999999999999</v>
      </c>
      <c r="P699" s="6">
        <f t="shared" si="40"/>
        <v>20.342105263157894</v>
      </c>
      <c r="Q699" t="s">
        <v>8336</v>
      </c>
      <c r="R699" t="s">
        <v>8338</v>
      </c>
      <c r="S699" s="13">
        <f t="shared" si="41"/>
        <v>42388.523020833338</v>
      </c>
      <c r="T699" s="13">
        <f t="shared" si="42"/>
        <v>42403.314687500002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3"/>
        <v>0.15390000000000001</v>
      </c>
      <c r="P700" s="6">
        <f t="shared" si="40"/>
        <v>530.68965517241384</v>
      </c>
      <c r="Q700" t="s">
        <v>8336</v>
      </c>
      <c r="R700" t="s">
        <v>8338</v>
      </c>
      <c r="S700" s="13">
        <f t="shared" si="41"/>
        <v>41866.931076388886</v>
      </c>
      <c r="T700" s="13">
        <f t="shared" si="42"/>
        <v>41899.875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3"/>
        <v>0.824221076923077</v>
      </c>
      <c r="P701" s="6">
        <f t="shared" si="40"/>
        <v>120.39184269662923</v>
      </c>
      <c r="Q701" t="s">
        <v>8336</v>
      </c>
      <c r="R701" t="s">
        <v>8338</v>
      </c>
      <c r="S701" s="13">
        <f t="shared" si="41"/>
        <v>41563.485509259262</v>
      </c>
      <c r="T701" s="13">
        <f t="shared" si="42"/>
        <v>41600.458333333328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3"/>
        <v>2.6866666666666667E-2</v>
      </c>
      <c r="P702" s="6">
        <f t="shared" si="40"/>
        <v>13</v>
      </c>
      <c r="Q702" t="s">
        <v>8336</v>
      </c>
      <c r="R702" t="s">
        <v>8338</v>
      </c>
      <c r="S702" s="13">
        <f t="shared" si="41"/>
        <v>42715.688437500001</v>
      </c>
      <c r="T702" s="13">
        <f t="shared" si="42"/>
        <v>42745.480104166665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3"/>
        <v>0.26600000000000001</v>
      </c>
      <c r="P703" s="6">
        <f t="shared" si="40"/>
        <v>291.33333333333331</v>
      </c>
      <c r="Q703" t="s">
        <v>8336</v>
      </c>
      <c r="R703" t="s">
        <v>8338</v>
      </c>
      <c r="S703" s="13">
        <f t="shared" si="41"/>
        <v>41813.662962962961</v>
      </c>
      <c r="T703" s="13">
        <f t="shared" si="42"/>
        <v>41843.454629629625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3"/>
        <v>0.30813400000000002</v>
      </c>
      <c r="P704" s="6">
        <f t="shared" si="40"/>
        <v>124.9191891891892</v>
      </c>
      <c r="Q704" t="s">
        <v>8336</v>
      </c>
      <c r="R704" t="s">
        <v>8338</v>
      </c>
      <c r="S704" s="13">
        <f t="shared" si="41"/>
        <v>42668.726701388892</v>
      </c>
      <c r="T704" s="13">
        <f t="shared" si="42"/>
        <v>42698.560034722213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3"/>
        <v>5.5800000000000002E-2</v>
      </c>
      <c r="P705" s="6">
        <f t="shared" si="40"/>
        <v>119.57142857142857</v>
      </c>
      <c r="Q705" t="s">
        <v>8336</v>
      </c>
      <c r="R705" t="s">
        <v>8338</v>
      </c>
      <c r="S705" s="13">
        <f t="shared" si="41"/>
        <v>42711.950798611113</v>
      </c>
      <c r="T705" s="13">
        <f t="shared" si="42"/>
        <v>42766.772222222215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3"/>
        <v>8.7454545454545458E-3</v>
      </c>
      <c r="P706" s="6">
        <f t="shared" si="40"/>
        <v>120.25</v>
      </c>
      <c r="Q706" t="s">
        <v>8336</v>
      </c>
      <c r="R706" t="s">
        <v>8338</v>
      </c>
      <c r="S706" s="13">
        <f t="shared" si="41"/>
        <v>42726.192916666667</v>
      </c>
      <c r="T706" s="13">
        <f t="shared" si="42"/>
        <v>42785.984583333331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43"/>
        <v>9.7699999999999992E-3</v>
      </c>
      <c r="P707" s="6">
        <f t="shared" ref="P707:P770" si="44">E707/L707</f>
        <v>195.4</v>
      </c>
      <c r="Q707" t="s">
        <v>8336</v>
      </c>
      <c r="R707" t="s">
        <v>8338</v>
      </c>
      <c r="S707" s="13">
        <f t="shared" ref="S707:S770" si="45">(((J707/60)/60)/24)+DATE(1970,1,1)</f>
        <v>42726.491643518515</v>
      </c>
      <c r="T707" s="13">
        <f t="shared" ref="T707:T770" si="46">(((I707/60)/60)/24)+DATE(1970,1,1)+(-5/24)</f>
        <v>42756.283310185179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ref="O708:O771" si="47">E708/D708</f>
        <v>0</v>
      </c>
      <c r="P708" s="6" t="e">
        <f t="shared" si="44"/>
        <v>#DIV/0!</v>
      </c>
      <c r="Q708" t="s">
        <v>8336</v>
      </c>
      <c r="R708" t="s">
        <v>8338</v>
      </c>
      <c r="S708" s="13">
        <f t="shared" si="45"/>
        <v>42676.995173611111</v>
      </c>
      <c r="T708" s="13">
        <f t="shared" si="46"/>
        <v>42718.568749999999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7"/>
        <v>0.78927352941176465</v>
      </c>
      <c r="P709" s="6">
        <f t="shared" si="44"/>
        <v>117.69868421052631</v>
      </c>
      <c r="Q709" t="s">
        <v>8336</v>
      </c>
      <c r="R709" t="s">
        <v>8338</v>
      </c>
      <c r="S709" s="13">
        <f t="shared" si="45"/>
        <v>42696.663506944446</v>
      </c>
      <c r="T709" s="13">
        <f t="shared" si="46"/>
        <v>42736.45517361111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7"/>
        <v>0.22092500000000001</v>
      </c>
      <c r="P710" s="6">
        <f t="shared" si="44"/>
        <v>23.948509485094849</v>
      </c>
      <c r="Q710" t="s">
        <v>8336</v>
      </c>
      <c r="R710" t="s">
        <v>8338</v>
      </c>
      <c r="S710" s="13">
        <f t="shared" si="45"/>
        <v>41835.581018518518</v>
      </c>
      <c r="T710" s="13">
        <f t="shared" si="46"/>
        <v>41895.372685185182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7"/>
        <v>4.0666666666666663E-3</v>
      </c>
      <c r="P711" s="6">
        <f t="shared" si="44"/>
        <v>30.5</v>
      </c>
      <c r="Q711" t="s">
        <v>8336</v>
      </c>
      <c r="R711" t="s">
        <v>8338</v>
      </c>
      <c r="S711" s="13">
        <f t="shared" si="45"/>
        <v>41948.041192129633</v>
      </c>
      <c r="T711" s="13">
        <f t="shared" si="46"/>
        <v>41977.832858796297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7"/>
        <v>0</v>
      </c>
      <c r="P712" s="6" t="e">
        <f t="shared" si="44"/>
        <v>#DIV/0!</v>
      </c>
      <c r="Q712" t="s">
        <v>8336</v>
      </c>
      <c r="R712" t="s">
        <v>8338</v>
      </c>
      <c r="S712" s="13">
        <f t="shared" si="45"/>
        <v>41837.984976851854</v>
      </c>
      <c r="T712" s="13">
        <f t="shared" si="46"/>
        <v>41870.822222222218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7"/>
        <v>0.33790999999999999</v>
      </c>
      <c r="P713" s="6">
        <f t="shared" si="44"/>
        <v>99.973372781065095</v>
      </c>
      <c r="Q713" t="s">
        <v>8336</v>
      </c>
      <c r="R713" t="s">
        <v>8338</v>
      </c>
      <c r="S713" s="13">
        <f t="shared" si="45"/>
        <v>42678.459120370375</v>
      </c>
      <c r="T713" s="13">
        <f t="shared" si="46"/>
        <v>42718.292453703696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7"/>
        <v>2.1649484536082476E-3</v>
      </c>
      <c r="P714" s="6">
        <f t="shared" si="44"/>
        <v>26.25</v>
      </c>
      <c r="Q714" t="s">
        <v>8336</v>
      </c>
      <c r="R714" t="s">
        <v>8338</v>
      </c>
      <c r="S714" s="13">
        <f t="shared" si="45"/>
        <v>42384.680925925932</v>
      </c>
      <c r="T714" s="13">
        <f t="shared" si="46"/>
        <v>42414.472592592596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7"/>
        <v>7.9600000000000001E-3</v>
      </c>
      <c r="P715" s="6">
        <f t="shared" si="44"/>
        <v>199</v>
      </c>
      <c r="Q715" t="s">
        <v>8336</v>
      </c>
      <c r="R715" t="s">
        <v>8338</v>
      </c>
      <c r="S715" s="13">
        <f t="shared" si="45"/>
        <v>42496.529305555552</v>
      </c>
      <c r="T715" s="13">
        <f t="shared" si="46"/>
        <v>42526.320972222216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7"/>
        <v>0.14993333333333334</v>
      </c>
      <c r="P716" s="6">
        <f t="shared" si="44"/>
        <v>80.321428571428569</v>
      </c>
      <c r="Q716" t="s">
        <v>8336</v>
      </c>
      <c r="R716" t="s">
        <v>8338</v>
      </c>
      <c r="S716" s="13">
        <f t="shared" si="45"/>
        <v>42734.787986111114</v>
      </c>
      <c r="T716" s="13">
        <f t="shared" si="46"/>
        <v>42794.579652777778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7"/>
        <v>5.0509090909090906E-2</v>
      </c>
      <c r="P717" s="6">
        <f t="shared" si="44"/>
        <v>115.75</v>
      </c>
      <c r="Q717" t="s">
        <v>8336</v>
      </c>
      <c r="R717" t="s">
        <v>8338</v>
      </c>
      <c r="S717" s="13">
        <f t="shared" si="45"/>
        <v>42273.090740740736</v>
      </c>
      <c r="T717" s="13">
        <f t="shared" si="46"/>
        <v>42312.924074074072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7"/>
        <v>0.10214285714285715</v>
      </c>
      <c r="P718" s="6">
        <f t="shared" si="44"/>
        <v>44.6875</v>
      </c>
      <c r="Q718" t="s">
        <v>8336</v>
      </c>
      <c r="R718" t="s">
        <v>8338</v>
      </c>
      <c r="S718" s="13">
        <f t="shared" si="45"/>
        <v>41940.658645833333</v>
      </c>
      <c r="T718" s="13">
        <f t="shared" si="46"/>
        <v>41973.791666666664</v>
      </c>
    </row>
    <row r="719" spans="1:20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7"/>
        <v>3.0500000000000002E-3</v>
      </c>
      <c r="P719" s="6">
        <f t="shared" si="44"/>
        <v>76.25</v>
      </c>
      <c r="Q719" t="s">
        <v>8336</v>
      </c>
      <c r="R719" t="s">
        <v>8338</v>
      </c>
      <c r="S719" s="13">
        <f t="shared" si="45"/>
        <v>41857.854189814818</v>
      </c>
      <c r="T719" s="13">
        <f t="shared" si="46"/>
        <v>41887.645856481482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7"/>
        <v>7.4999999999999997E-3</v>
      </c>
      <c r="P720" s="6">
        <f t="shared" si="44"/>
        <v>22.5</v>
      </c>
      <c r="Q720" t="s">
        <v>8336</v>
      </c>
      <c r="R720" t="s">
        <v>8338</v>
      </c>
      <c r="S720" s="13">
        <f t="shared" si="45"/>
        <v>42752.845451388886</v>
      </c>
      <c r="T720" s="13">
        <f t="shared" si="46"/>
        <v>42784.040972222218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7"/>
        <v>1.2933333333333333E-2</v>
      </c>
      <c r="P721" s="6">
        <f t="shared" si="44"/>
        <v>19.399999999999999</v>
      </c>
      <c r="Q721" t="s">
        <v>8336</v>
      </c>
      <c r="R721" t="s">
        <v>8338</v>
      </c>
      <c r="S721" s="13">
        <f t="shared" si="45"/>
        <v>42409.040231481486</v>
      </c>
      <c r="T721" s="13">
        <f t="shared" si="46"/>
        <v>42422.83189814815</v>
      </c>
    </row>
    <row r="722" spans="1:20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7"/>
        <v>1.4394736842105262</v>
      </c>
      <c r="P722" s="6">
        <f t="shared" si="44"/>
        <v>66.707317073170728</v>
      </c>
      <c r="Q722" t="s">
        <v>8339</v>
      </c>
      <c r="R722" t="s">
        <v>8340</v>
      </c>
      <c r="S722" s="13">
        <f t="shared" si="45"/>
        <v>40909.649201388893</v>
      </c>
      <c r="T722" s="13">
        <f t="shared" si="46"/>
        <v>40937.440868055557</v>
      </c>
    </row>
    <row r="723" spans="1:20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7"/>
        <v>1.2210975609756098</v>
      </c>
      <c r="P723" s="6">
        <f t="shared" si="44"/>
        <v>84.142857142857139</v>
      </c>
      <c r="Q723" t="s">
        <v>8339</v>
      </c>
      <c r="R723" t="s">
        <v>8340</v>
      </c>
      <c r="S723" s="13">
        <f t="shared" si="45"/>
        <v>41807.571840277778</v>
      </c>
      <c r="T723" s="13">
        <f t="shared" si="46"/>
        <v>41852.363506944443</v>
      </c>
    </row>
    <row r="724" spans="1:20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7"/>
        <v>1.3202400000000001</v>
      </c>
      <c r="P724" s="6">
        <f t="shared" si="44"/>
        <v>215.72549019607843</v>
      </c>
      <c r="Q724" t="s">
        <v>8339</v>
      </c>
      <c r="R724" t="s">
        <v>8340</v>
      </c>
      <c r="S724" s="13">
        <f t="shared" si="45"/>
        <v>40977.805300925924</v>
      </c>
      <c r="T724" s="13">
        <f t="shared" si="46"/>
        <v>41007.555300925924</v>
      </c>
    </row>
    <row r="725" spans="1:20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7"/>
        <v>1.0938000000000001</v>
      </c>
      <c r="P725" s="6">
        <f t="shared" si="44"/>
        <v>54.69</v>
      </c>
      <c r="Q725" t="s">
        <v>8339</v>
      </c>
      <c r="R725" t="s">
        <v>8340</v>
      </c>
      <c r="S725" s="13">
        <f t="shared" si="45"/>
        <v>42184.816539351858</v>
      </c>
      <c r="T725" s="13">
        <f t="shared" si="46"/>
        <v>42214.957638888889</v>
      </c>
    </row>
    <row r="726" spans="1:20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7"/>
        <v>1.0547157142857144</v>
      </c>
      <c r="P726" s="6">
        <f t="shared" si="44"/>
        <v>51.62944055944056</v>
      </c>
      <c r="Q726" t="s">
        <v>8339</v>
      </c>
      <c r="R726" t="s">
        <v>8340</v>
      </c>
      <c r="S726" s="13">
        <f t="shared" si="45"/>
        <v>40694.638460648144</v>
      </c>
      <c r="T726" s="13">
        <f t="shared" si="46"/>
        <v>40724.430127314808</v>
      </c>
    </row>
    <row r="727" spans="1:20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7"/>
        <v>1.0035000000000001</v>
      </c>
      <c r="P727" s="6">
        <f t="shared" si="44"/>
        <v>143.35714285714286</v>
      </c>
      <c r="Q727" t="s">
        <v>8339</v>
      </c>
      <c r="R727" t="s">
        <v>8340</v>
      </c>
      <c r="S727" s="13">
        <f t="shared" si="45"/>
        <v>42321.626296296294</v>
      </c>
      <c r="T727" s="13">
        <f t="shared" si="46"/>
        <v>42351.417962962958</v>
      </c>
    </row>
    <row r="728" spans="1:20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7"/>
        <v>1.014</v>
      </c>
      <c r="P728" s="6">
        <f t="shared" si="44"/>
        <v>72.428571428571431</v>
      </c>
      <c r="Q728" t="s">
        <v>8339</v>
      </c>
      <c r="R728" t="s">
        <v>8340</v>
      </c>
      <c r="S728" s="13">
        <f t="shared" si="45"/>
        <v>41346.042673611111</v>
      </c>
      <c r="T728" s="13">
        <f t="shared" si="46"/>
        <v>41375.834340277775</v>
      </c>
    </row>
    <row r="729" spans="1:20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7"/>
        <v>1.5551428571428572</v>
      </c>
      <c r="P729" s="6">
        <f t="shared" si="44"/>
        <v>36.530201342281877</v>
      </c>
      <c r="Q729" t="s">
        <v>8339</v>
      </c>
      <c r="R729" t="s">
        <v>8340</v>
      </c>
      <c r="S729" s="13">
        <f t="shared" si="45"/>
        <v>41247.020243055551</v>
      </c>
      <c r="T729" s="13">
        <f t="shared" si="46"/>
        <v>41288.680555555555</v>
      </c>
    </row>
    <row r="730" spans="1:20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7"/>
        <v>1.05566</v>
      </c>
      <c r="P730" s="6">
        <f t="shared" si="44"/>
        <v>60.903461538461535</v>
      </c>
      <c r="Q730" t="s">
        <v>8339</v>
      </c>
      <c r="R730" t="s">
        <v>8340</v>
      </c>
      <c r="S730" s="13">
        <f t="shared" si="45"/>
        <v>40731.837465277778</v>
      </c>
      <c r="T730" s="13">
        <f t="shared" si="46"/>
        <v>40776.629131944443</v>
      </c>
    </row>
    <row r="731" spans="1:20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7"/>
        <v>1.3065</v>
      </c>
      <c r="P731" s="6">
        <f t="shared" si="44"/>
        <v>43.55</v>
      </c>
      <c r="Q731" t="s">
        <v>8339</v>
      </c>
      <c r="R731" t="s">
        <v>8340</v>
      </c>
      <c r="S731" s="13">
        <f t="shared" si="45"/>
        <v>41111.185891203706</v>
      </c>
      <c r="T731" s="13">
        <f t="shared" si="46"/>
        <v>41170.97755787037</v>
      </c>
    </row>
    <row r="732" spans="1:20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7"/>
        <v>1.3219000000000001</v>
      </c>
      <c r="P732" s="6">
        <f t="shared" si="44"/>
        <v>99.766037735849054</v>
      </c>
      <c r="Q732" t="s">
        <v>8339</v>
      </c>
      <c r="R732" t="s">
        <v>8340</v>
      </c>
      <c r="S732" s="13">
        <f t="shared" si="45"/>
        <v>40854.745266203703</v>
      </c>
      <c r="T732" s="13">
        <f t="shared" si="46"/>
        <v>40884.536932870367</v>
      </c>
    </row>
    <row r="733" spans="1:20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7"/>
        <v>1.26</v>
      </c>
      <c r="P733" s="6">
        <f t="shared" si="44"/>
        <v>88.732394366197184</v>
      </c>
      <c r="Q733" t="s">
        <v>8339</v>
      </c>
      <c r="R733" t="s">
        <v>8340</v>
      </c>
      <c r="S733" s="13">
        <f t="shared" si="45"/>
        <v>40879.795682870368</v>
      </c>
      <c r="T733" s="13">
        <f t="shared" si="46"/>
        <v>40930.041666666664</v>
      </c>
    </row>
    <row r="734" spans="1:20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7"/>
        <v>1.6</v>
      </c>
      <c r="P734" s="6">
        <f t="shared" si="44"/>
        <v>4.9230769230769234</v>
      </c>
      <c r="Q734" t="s">
        <v>8339</v>
      </c>
      <c r="R734" t="s">
        <v>8340</v>
      </c>
      <c r="S734" s="13">
        <f t="shared" si="45"/>
        <v>41486.424317129626</v>
      </c>
      <c r="T734" s="13">
        <f t="shared" si="46"/>
        <v>41546.21598379629</v>
      </c>
    </row>
    <row r="735" spans="1:20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7"/>
        <v>1.2048000000000001</v>
      </c>
      <c r="P735" s="6">
        <f t="shared" si="44"/>
        <v>17.822485207100591</v>
      </c>
      <c r="Q735" t="s">
        <v>8339</v>
      </c>
      <c r="R735" t="s">
        <v>8340</v>
      </c>
      <c r="S735" s="13">
        <f t="shared" si="45"/>
        <v>41598.420046296298</v>
      </c>
      <c r="T735" s="13">
        <f t="shared" si="46"/>
        <v>41628.211712962962</v>
      </c>
    </row>
    <row r="736" spans="1:20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7"/>
        <v>1.2552941176470589</v>
      </c>
      <c r="P736" s="6">
        <f t="shared" si="44"/>
        <v>187.19298245614036</v>
      </c>
      <c r="Q736" t="s">
        <v>8339</v>
      </c>
      <c r="R736" t="s">
        <v>8340</v>
      </c>
      <c r="S736" s="13">
        <f t="shared" si="45"/>
        <v>42102.164583333331</v>
      </c>
      <c r="T736" s="13">
        <f t="shared" si="46"/>
        <v>42132.999999999993</v>
      </c>
    </row>
    <row r="737" spans="1:20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7"/>
        <v>1.1440638297872341</v>
      </c>
      <c r="P737" s="6">
        <f t="shared" si="44"/>
        <v>234.80786026200875</v>
      </c>
      <c r="Q737" t="s">
        <v>8339</v>
      </c>
      <c r="R737" t="s">
        <v>8340</v>
      </c>
      <c r="S737" s="13">
        <f t="shared" si="45"/>
        <v>41946.029467592591</v>
      </c>
      <c r="T737" s="13">
        <f t="shared" si="46"/>
        <v>41976.818749999999</v>
      </c>
    </row>
    <row r="738" spans="1:20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7"/>
        <v>3.151388888888889</v>
      </c>
      <c r="P738" s="6">
        <f t="shared" si="44"/>
        <v>105.04629629629629</v>
      </c>
      <c r="Q738" t="s">
        <v>8339</v>
      </c>
      <c r="R738" t="s">
        <v>8340</v>
      </c>
      <c r="S738" s="13">
        <f t="shared" si="45"/>
        <v>41579.734259259261</v>
      </c>
      <c r="T738" s="13">
        <f t="shared" si="46"/>
        <v>41598.999305555553</v>
      </c>
    </row>
    <row r="739" spans="1:20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7"/>
        <v>1.224</v>
      </c>
      <c r="P739" s="6">
        <f t="shared" si="44"/>
        <v>56.666666666666664</v>
      </c>
      <c r="Q739" t="s">
        <v>8339</v>
      </c>
      <c r="R739" t="s">
        <v>8340</v>
      </c>
      <c r="S739" s="13">
        <f t="shared" si="45"/>
        <v>41667.275312500002</v>
      </c>
      <c r="T739" s="13">
        <f t="shared" si="46"/>
        <v>41684.625</v>
      </c>
    </row>
    <row r="740" spans="1:20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7"/>
        <v>1.0673333333333332</v>
      </c>
      <c r="P740" s="6">
        <f t="shared" si="44"/>
        <v>39.048780487804876</v>
      </c>
      <c r="Q740" t="s">
        <v>8339</v>
      </c>
      <c r="R740" t="s">
        <v>8340</v>
      </c>
      <c r="S740" s="13">
        <f t="shared" si="45"/>
        <v>41943.604097222218</v>
      </c>
      <c r="T740" s="13">
        <f t="shared" si="46"/>
        <v>41973.999305555553</v>
      </c>
    </row>
    <row r="741" spans="1:20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7"/>
        <v>1.5833333333333333</v>
      </c>
      <c r="P741" s="6">
        <f t="shared" si="44"/>
        <v>68.345323741007192</v>
      </c>
      <c r="Q741" t="s">
        <v>8339</v>
      </c>
      <c r="R741" t="s">
        <v>8340</v>
      </c>
      <c r="S741" s="13">
        <f t="shared" si="45"/>
        <v>41829.502650462964</v>
      </c>
      <c r="T741" s="13">
        <f t="shared" si="46"/>
        <v>41862.294317129628</v>
      </c>
    </row>
    <row r="742" spans="1:20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7"/>
        <v>1.0740000000000001</v>
      </c>
      <c r="P742" s="6">
        <f t="shared" si="44"/>
        <v>169.57894736842104</v>
      </c>
      <c r="Q742" t="s">
        <v>8339</v>
      </c>
      <c r="R742" t="s">
        <v>8340</v>
      </c>
      <c r="S742" s="13">
        <f t="shared" si="45"/>
        <v>42162.146782407406</v>
      </c>
      <c r="T742" s="13">
        <f t="shared" si="46"/>
        <v>42175.93844907407</v>
      </c>
    </row>
    <row r="743" spans="1:20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7"/>
        <v>1.0226</v>
      </c>
      <c r="P743" s="6">
        <f t="shared" si="44"/>
        <v>141.42340425531913</v>
      </c>
      <c r="Q743" t="s">
        <v>8339</v>
      </c>
      <c r="R743" t="s">
        <v>8340</v>
      </c>
      <c r="S743" s="13">
        <f t="shared" si="45"/>
        <v>41401.648217592592</v>
      </c>
      <c r="T743" s="13">
        <f t="shared" si="46"/>
        <v>41436.439884259256</v>
      </c>
    </row>
    <row r="744" spans="1:20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7"/>
        <v>1.1071428571428572</v>
      </c>
      <c r="P744" s="6">
        <f t="shared" si="44"/>
        <v>67.391304347826093</v>
      </c>
      <c r="Q744" t="s">
        <v>8339</v>
      </c>
      <c r="R744" t="s">
        <v>8340</v>
      </c>
      <c r="S744" s="13">
        <f t="shared" si="45"/>
        <v>41689.917962962965</v>
      </c>
      <c r="T744" s="13">
        <f t="shared" si="46"/>
        <v>41719.667962962958</v>
      </c>
    </row>
    <row r="745" spans="1:20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7"/>
        <v>1.48</v>
      </c>
      <c r="P745" s="6">
        <f t="shared" si="44"/>
        <v>54.266666666666666</v>
      </c>
      <c r="Q745" t="s">
        <v>8339</v>
      </c>
      <c r="R745" t="s">
        <v>8340</v>
      </c>
      <c r="S745" s="13">
        <f t="shared" si="45"/>
        <v>40990.709317129629</v>
      </c>
      <c r="T745" s="13">
        <f t="shared" si="46"/>
        <v>41015.666666666664</v>
      </c>
    </row>
    <row r="746" spans="1:20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7"/>
        <v>1.0232000000000001</v>
      </c>
      <c r="P746" s="6">
        <f t="shared" si="44"/>
        <v>82.516129032258064</v>
      </c>
      <c r="Q746" t="s">
        <v>8339</v>
      </c>
      <c r="R746" t="s">
        <v>8340</v>
      </c>
      <c r="S746" s="13">
        <f t="shared" si="45"/>
        <v>41226.95721064815</v>
      </c>
      <c r="T746" s="13">
        <f t="shared" si="46"/>
        <v>41256.748877314814</v>
      </c>
    </row>
    <row r="747" spans="1:20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7"/>
        <v>1.7909909909909909</v>
      </c>
      <c r="P747" s="6">
        <f t="shared" si="44"/>
        <v>53.729729729729726</v>
      </c>
      <c r="Q747" t="s">
        <v>8339</v>
      </c>
      <c r="R747" t="s">
        <v>8340</v>
      </c>
      <c r="S747" s="13">
        <f t="shared" si="45"/>
        <v>41367.572280092594</v>
      </c>
      <c r="T747" s="13">
        <f t="shared" si="46"/>
        <v>41397.363946759258</v>
      </c>
    </row>
    <row r="748" spans="1:20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7"/>
        <v>1.1108135252761968</v>
      </c>
      <c r="P748" s="6">
        <f t="shared" si="44"/>
        <v>34.206185567010309</v>
      </c>
      <c r="Q748" t="s">
        <v>8339</v>
      </c>
      <c r="R748" t="s">
        <v>8340</v>
      </c>
      <c r="S748" s="13">
        <f t="shared" si="45"/>
        <v>41157.042928240742</v>
      </c>
      <c r="T748" s="13">
        <f t="shared" si="46"/>
        <v>41174.957638888889</v>
      </c>
    </row>
    <row r="749" spans="1:20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7"/>
        <v>1.0004285714285714</v>
      </c>
      <c r="P749" s="6">
        <f t="shared" si="44"/>
        <v>127.32727272727273</v>
      </c>
      <c r="Q749" t="s">
        <v>8339</v>
      </c>
      <c r="R749" t="s">
        <v>8340</v>
      </c>
      <c r="S749" s="13">
        <f t="shared" si="45"/>
        <v>41988.548831018517</v>
      </c>
      <c r="T749" s="13">
        <f t="shared" si="46"/>
        <v>42019.245833333327</v>
      </c>
    </row>
    <row r="750" spans="1:20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7"/>
        <v>1.0024999999999999</v>
      </c>
      <c r="P750" s="6">
        <f t="shared" si="44"/>
        <v>45.56818181818182</v>
      </c>
      <c r="Q750" t="s">
        <v>8339</v>
      </c>
      <c r="R750" t="s">
        <v>8340</v>
      </c>
      <c r="S750" s="13">
        <f t="shared" si="45"/>
        <v>41831.846828703703</v>
      </c>
      <c r="T750" s="13">
        <f t="shared" si="46"/>
        <v>41861.638495370367</v>
      </c>
    </row>
    <row r="751" spans="1:20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7"/>
        <v>1.0556000000000001</v>
      </c>
      <c r="P751" s="6">
        <f t="shared" si="44"/>
        <v>95.963636363636368</v>
      </c>
      <c r="Q751" t="s">
        <v>8339</v>
      </c>
      <c r="R751" t="s">
        <v>8340</v>
      </c>
      <c r="S751" s="13">
        <f t="shared" si="45"/>
        <v>42733.94131944445</v>
      </c>
      <c r="T751" s="13">
        <f t="shared" si="46"/>
        <v>42763.732986111114</v>
      </c>
    </row>
    <row r="752" spans="1:20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7"/>
        <v>1.0258775877587758</v>
      </c>
      <c r="P752" s="6">
        <f t="shared" si="44"/>
        <v>77.271186440677965</v>
      </c>
      <c r="Q752" t="s">
        <v>8339</v>
      </c>
      <c r="R752" t="s">
        <v>8340</v>
      </c>
      <c r="S752" s="13">
        <f t="shared" si="45"/>
        <v>41299.878148148149</v>
      </c>
      <c r="T752" s="13">
        <f t="shared" si="46"/>
        <v>41329.669814814813</v>
      </c>
    </row>
    <row r="753" spans="1:20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7"/>
        <v>1.1850000000000001</v>
      </c>
      <c r="P753" s="6">
        <f t="shared" si="44"/>
        <v>57.338709677419352</v>
      </c>
      <c r="Q753" t="s">
        <v>8339</v>
      </c>
      <c r="R753" t="s">
        <v>8340</v>
      </c>
      <c r="S753" s="13">
        <f t="shared" si="45"/>
        <v>40713.630497685182</v>
      </c>
      <c r="T753" s="13">
        <f t="shared" si="46"/>
        <v>40759.422164351847</v>
      </c>
    </row>
    <row r="754" spans="1:20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7"/>
        <v>1.117</v>
      </c>
      <c r="P754" s="6">
        <f t="shared" si="44"/>
        <v>53.19047619047619</v>
      </c>
      <c r="Q754" t="s">
        <v>8339</v>
      </c>
      <c r="R754" t="s">
        <v>8340</v>
      </c>
      <c r="S754" s="13">
        <f t="shared" si="45"/>
        <v>42639.421493055561</v>
      </c>
      <c r="T754" s="13">
        <f t="shared" si="46"/>
        <v>42659.249999999993</v>
      </c>
    </row>
    <row r="755" spans="1:20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7"/>
        <v>1.28</v>
      </c>
      <c r="P755" s="6">
        <f t="shared" si="44"/>
        <v>492.30769230769232</v>
      </c>
      <c r="Q755" t="s">
        <v>8339</v>
      </c>
      <c r="R755" t="s">
        <v>8340</v>
      </c>
      <c r="S755" s="13">
        <f t="shared" si="45"/>
        <v>42019.590173611112</v>
      </c>
      <c r="T755" s="13">
        <f t="shared" si="46"/>
        <v>42049.381840277776</v>
      </c>
    </row>
    <row r="756" spans="1:20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7"/>
        <v>1.0375000000000001</v>
      </c>
      <c r="P756" s="6">
        <f t="shared" si="44"/>
        <v>42.346938775510203</v>
      </c>
      <c r="Q756" t="s">
        <v>8339</v>
      </c>
      <c r="R756" t="s">
        <v>8340</v>
      </c>
      <c r="S756" s="13">
        <f t="shared" si="45"/>
        <v>41249.749085648145</v>
      </c>
      <c r="T756" s="13">
        <f t="shared" si="46"/>
        <v>41279.54075231481</v>
      </c>
    </row>
    <row r="757" spans="1:20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7"/>
        <v>1.0190760000000001</v>
      </c>
      <c r="P757" s="6">
        <f t="shared" si="44"/>
        <v>37.466029411764708</v>
      </c>
      <c r="Q757" t="s">
        <v>8339</v>
      </c>
      <c r="R757" t="s">
        <v>8340</v>
      </c>
      <c r="S757" s="13">
        <f t="shared" si="45"/>
        <v>41383.605057870373</v>
      </c>
      <c r="T757" s="13">
        <f t="shared" si="46"/>
        <v>41413.820138888885</v>
      </c>
    </row>
    <row r="758" spans="1:20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7"/>
        <v>1.177142857142857</v>
      </c>
      <c r="P758" s="6">
        <f t="shared" si="44"/>
        <v>37.454545454545453</v>
      </c>
      <c r="Q758" t="s">
        <v>8339</v>
      </c>
      <c r="R758" t="s">
        <v>8340</v>
      </c>
      <c r="S758" s="13">
        <f t="shared" si="45"/>
        <v>40590.766886574071</v>
      </c>
      <c r="T758" s="13">
        <f t="shared" si="46"/>
        <v>40651.516886574071</v>
      </c>
    </row>
    <row r="759" spans="1:20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7"/>
        <v>2.38</v>
      </c>
      <c r="P759" s="6">
        <f t="shared" si="44"/>
        <v>33.055555555555557</v>
      </c>
      <c r="Q759" t="s">
        <v>8339</v>
      </c>
      <c r="R759" t="s">
        <v>8340</v>
      </c>
      <c r="S759" s="13">
        <f t="shared" si="45"/>
        <v>41235.054560185185</v>
      </c>
      <c r="T759" s="13">
        <f t="shared" si="46"/>
        <v>41248.846226851849</v>
      </c>
    </row>
    <row r="760" spans="1:20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7"/>
        <v>1.02</v>
      </c>
      <c r="P760" s="6">
        <f t="shared" si="44"/>
        <v>134.21052631578948</v>
      </c>
      <c r="Q760" t="s">
        <v>8339</v>
      </c>
      <c r="R760" t="s">
        <v>8340</v>
      </c>
      <c r="S760" s="13">
        <f t="shared" si="45"/>
        <v>40429.836435185185</v>
      </c>
      <c r="T760" s="13">
        <f t="shared" si="46"/>
        <v>40459.628101851849</v>
      </c>
    </row>
    <row r="761" spans="1:20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7"/>
        <v>1.0192000000000001</v>
      </c>
      <c r="P761" s="6">
        <f t="shared" si="44"/>
        <v>51.474747474747474</v>
      </c>
      <c r="Q761" t="s">
        <v>8339</v>
      </c>
      <c r="R761" t="s">
        <v>8340</v>
      </c>
      <c r="S761" s="13">
        <f t="shared" si="45"/>
        <v>41789.330312500002</v>
      </c>
      <c r="T761" s="13">
        <f t="shared" si="46"/>
        <v>41829.121979166666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7"/>
        <v>0</v>
      </c>
      <c r="P762" s="6" t="e">
        <f t="shared" si="44"/>
        <v>#DIV/0!</v>
      </c>
      <c r="Q762" t="s">
        <v>8339</v>
      </c>
      <c r="R762" t="s">
        <v>8341</v>
      </c>
      <c r="S762" s="13">
        <f t="shared" si="45"/>
        <v>42670.764039351852</v>
      </c>
      <c r="T762" s="13">
        <f t="shared" si="46"/>
        <v>42700.597372685181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7"/>
        <v>4.7E-2</v>
      </c>
      <c r="P763" s="6">
        <f t="shared" si="44"/>
        <v>39.166666666666664</v>
      </c>
      <c r="Q763" t="s">
        <v>8339</v>
      </c>
      <c r="R763" t="s">
        <v>8341</v>
      </c>
      <c r="S763" s="13">
        <f t="shared" si="45"/>
        <v>41642.751458333332</v>
      </c>
      <c r="T763" s="13">
        <f t="shared" si="46"/>
        <v>41672.543124999997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7"/>
        <v>0</v>
      </c>
      <c r="P764" s="6" t="e">
        <f t="shared" si="44"/>
        <v>#DIV/0!</v>
      </c>
      <c r="Q764" t="s">
        <v>8339</v>
      </c>
      <c r="R764" t="s">
        <v>8341</v>
      </c>
      <c r="S764" s="13">
        <f t="shared" si="45"/>
        <v>42690.858449074076</v>
      </c>
      <c r="T764" s="13">
        <f t="shared" si="46"/>
        <v>42708.041666666664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7"/>
        <v>1.1655011655011655E-3</v>
      </c>
      <c r="P765" s="6">
        <f t="shared" si="44"/>
        <v>5</v>
      </c>
      <c r="Q765" t="s">
        <v>8339</v>
      </c>
      <c r="R765" t="s">
        <v>8341</v>
      </c>
      <c r="S765" s="13">
        <f t="shared" si="45"/>
        <v>41471.446851851848</v>
      </c>
      <c r="T765" s="13">
        <f t="shared" si="46"/>
        <v>41501.238518518512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7"/>
        <v>0</v>
      </c>
      <c r="P766" s="6" t="e">
        <f t="shared" si="44"/>
        <v>#DIV/0!</v>
      </c>
      <c r="Q766" t="s">
        <v>8339</v>
      </c>
      <c r="R766" t="s">
        <v>8341</v>
      </c>
      <c r="S766" s="13">
        <f t="shared" si="45"/>
        <v>42227.173159722224</v>
      </c>
      <c r="T766" s="13">
        <f t="shared" si="46"/>
        <v>42256.964826388888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7"/>
        <v>0.36014285714285715</v>
      </c>
      <c r="P767" s="6">
        <f t="shared" si="44"/>
        <v>57.295454545454547</v>
      </c>
      <c r="Q767" t="s">
        <v>8339</v>
      </c>
      <c r="R767" t="s">
        <v>8341</v>
      </c>
      <c r="S767" s="13">
        <f t="shared" si="45"/>
        <v>41901.542638888888</v>
      </c>
      <c r="T767" s="13">
        <f t="shared" si="46"/>
        <v>41931.334305555552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7"/>
        <v>0</v>
      </c>
      <c r="P768" s="6" t="e">
        <f t="shared" si="44"/>
        <v>#DIV/0!</v>
      </c>
      <c r="Q768" t="s">
        <v>8339</v>
      </c>
      <c r="R768" t="s">
        <v>8341</v>
      </c>
      <c r="S768" s="13">
        <f t="shared" si="45"/>
        <v>42021.783368055556</v>
      </c>
      <c r="T768" s="13">
        <f t="shared" si="46"/>
        <v>42051.57503472222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7"/>
        <v>3.5400000000000001E-2</v>
      </c>
      <c r="P769" s="6">
        <f t="shared" si="44"/>
        <v>59</v>
      </c>
      <c r="Q769" t="s">
        <v>8339</v>
      </c>
      <c r="R769" t="s">
        <v>8341</v>
      </c>
      <c r="S769" s="13">
        <f t="shared" si="45"/>
        <v>42115.143634259264</v>
      </c>
      <c r="T769" s="13">
        <f t="shared" si="46"/>
        <v>42144.935300925928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7"/>
        <v>0</v>
      </c>
      <c r="P770" s="6" t="e">
        <f t="shared" si="44"/>
        <v>#DIV/0!</v>
      </c>
      <c r="Q770" t="s">
        <v>8339</v>
      </c>
      <c r="R770" t="s">
        <v>8341</v>
      </c>
      <c r="S770" s="13">
        <f t="shared" si="45"/>
        <v>41594.207060185188</v>
      </c>
      <c r="T770" s="13">
        <f t="shared" si="46"/>
        <v>41623.998726851853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47"/>
        <v>0.41399999999999998</v>
      </c>
      <c r="P771" s="6">
        <f t="shared" ref="P771:P834" si="48">E771/L771</f>
        <v>31.846153846153847</v>
      </c>
      <c r="Q771" t="s">
        <v>8339</v>
      </c>
      <c r="R771" t="s">
        <v>8341</v>
      </c>
      <c r="S771" s="13">
        <f t="shared" ref="S771:S834" si="49">(((J771/60)/60)/24)+DATE(1970,1,1)</f>
        <v>41604.996458333335</v>
      </c>
      <c r="T771" s="13">
        <f t="shared" ref="T771:T834" si="50">(((I771/60)/60)/24)+DATE(1970,1,1)+(-5/24)</f>
        <v>41634.788124999999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ref="O772:O835" si="51">E772/D772</f>
        <v>0</v>
      </c>
      <c r="P772" s="6" t="e">
        <f t="shared" si="48"/>
        <v>#DIV/0!</v>
      </c>
      <c r="Q772" t="s">
        <v>8339</v>
      </c>
      <c r="R772" t="s">
        <v>8341</v>
      </c>
      <c r="S772" s="13">
        <f t="shared" si="49"/>
        <v>41289.999641203707</v>
      </c>
      <c r="T772" s="13">
        <f t="shared" si="50"/>
        <v>41329.791307870371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51"/>
        <v>2.631578947368421E-4</v>
      </c>
      <c r="P773" s="6">
        <f t="shared" si="48"/>
        <v>10</v>
      </c>
      <c r="Q773" t="s">
        <v>8339</v>
      </c>
      <c r="R773" t="s">
        <v>8341</v>
      </c>
      <c r="S773" s="13">
        <f t="shared" si="49"/>
        <v>42349.824097222227</v>
      </c>
      <c r="T773" s="13">
        <f t="shared" si="50"/>
        <v>42399.615763888891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51"/>
        <v>3.3333333333333333E-2</v>
      </c>
      <c r="P774" s="6">
        <f t="shared" si="48"/>
        <v>50</v>
      </c>
      <c r="Q774" t="s">
        <v>8339</v>
      </c>
      <c r="R774" t="s">
        <v>8341</v>
      </c>
      <c r="S774" s="13">
        <f t="shared" si="49"/>
        <v>40068.056932870371</v>
      </c>
      <c r="T774" s="13">
        <f t="shared" si="50"/>
        <v>40117.957638888889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51"/>
        <v>8.5129023676509714E-3</v>
      </c>
      <c r="P775" s="6">
        <f t="shared" si="48"/>
        <v>16</v>
      </c>
      <c r="Q775" t="s">
        <v>8339</v>
      </c>
      <c r="R775" t="s">
        <v>8341</v>
      </c>
      <c r="S775" s="13">
        <f t="shared" si="49"/>
        <v>42100.735937499994</v>
      </c>
      <c r="T775" s="13">
        <f t="shared" si="50"/>
        <v>42134.750694444439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51"/>
        <v>0.70199999999999996</v>
      </c>
      <c r="P776" s="6">
        <f t="shared" si="48"/>
        <v>39</v>
      </c>
      <c r="Q776" t="s">
        <v>8339</v>
      </c>
      <c r="R776" t="s">
        <v>8341</v>
      </c>
      <c r="S776" s="13">
        <f t="shared" si="49"/>
        <v>41663.780300925922</v>
      </c>
      <c r="T776" s="13">
        <f t="shared" si="50"/>
        <v>41693.571967592587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51"/>
        <v>1.7000000000000001E-2</v>
      </c>
      <c r="P777" s="6">
        <f t="shared" si="48"/>
        <v>34</v>
      </c>
      <c r="Q777" t="s">
        <v>8339</v>
      </c>
      <c r="R777" t="s">
        <v>8341</v>
      </c>
      <c r="S777" s="13">
        <f t="shared" si="49"/>
        <v>40863.060127314813</v>
      </c>
      <c r="T777" s="13">
        <f t="shared" si="50"/>
        <v>40892.851793981477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51"/>
        <v>0.51400000000000001</v>
      </c>
      <c r="P778" s="6">
        <f t="shared" si="48"/>
        <v>63.122807017543863</v>
      </c>
      <c r="Q778" t="s">
        <v>8339</v>
      </c>
      <c r="R778" t="s">
        <v>8341</v>
      </c>
      <c r="S778" s="13">
        <f t="shared" si="49"/>
        <v>42250.685706018514</v>
      </c>
      <c r="T778" s="13">
        <f t="shared" si="50"/>
        <v>42287.999999999993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51"/>
        <v>7.0000000000000001E-3</v>
      </c>
      <c r="P779" s="6">
        <f t="shared" si="48"/>
        <v>7</v>
      </c>
      <c r="Q779" t="s">
        <v>8339</v>
      </c>
      <c r="R779" t="s">
        <v>8341</v>
      </c>
      <c r="S779" s="13">
        <f t="shared" si="49"/>
        <v>41456.981215277774</v>
      </c>
      <c r="T779" s="13">
        <f t="shared" si="50"/>
        <v>41486.772881944438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51"/>
        <v>4.0000000000000001E-3</v>
      </c>
      <c r="P780" s="6">
        <f t="shared" si="48"/>
        <v>2</v>
      </c>
      <c r="Q780" t="s">
        <v>8339</v>
      </c>
      <c r="R780" t="s">
        <v>8341</v>
      </c>
      <c r="S780" s="13">
        <f t="shared" si="49"/>
        <v>41729.702314814815</v>
      </c>
      <c r="T780" s="13">
        <f t="shared" si="50"/>
        <v>41759.493981481479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51"/>
        <v>2.6666666666666668E-2</v>
      </c>
      <c r="P781" s="6">
        <f t="shared" si="48"/>
        <v>66.666666666666671</v>
      </c>
      <c r="Q781" t="s">
        <v>8339</v>
      </c>
      <c r="R781" t="s">
        <v>8341</v>
      </c>
      <c r="S781" s="13">
        <f t="shared" si="49"/>
        <v>40436.68408564815</v>
      </c>
      <c r="T781" s="13">
        <f t="shared" si="50"/>
        <v>40465.958333333328</v>
      </c>
    </row>
    <row r="782" spans="1:20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51"/>
        <v>1.04</v>
      </c>
      <c r="P782" s="6">
        <f t="shared" si="48"/>
        <v>38.518518518518519</v>
      </c>
      <c r="Q782" t="s">
        <v>8342</v>
      </c>
      <c r="R782" t="s">
        <v>8308</v>
      </c>
      <c r="S782" s="13">
        <f t="shared" si="49"/>
        <v>40636.673900462964</v>
      </c>
      <c r="T782" s="13">
        <f t="shared" si="50"/>
        <v>40666.465567129628</v>
      </c>
    </row>
    <row r="783" spans="1:20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51"/>
        <v>1.3315375</v>
      </c>
      <c r="P783" s="6">
        <f t="shared" si="48"/>
        <v>42.609200000000001</v>
      </c>
      <c r="Q783" t="s">
        <v>8342</v>
      </c>
      <c r="R783" t="s">
        <v>8308</v>
      </c>
      <c r="S783" s="13">
        <f t="shared" si="49"/>
        <v>41403.000856481485</v>
      </c>
      <c r="T783" s="13">
        <f t="shared" si="50"/>
        <v>41432.792523148149</v>
      </c>
    </row>
    <row r="784" spans="1:20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51"/>
        <v>1</v>
      </c>
      <c r="P784" s="6">
        <f t="shared" si="48"/>
        <v>50</v>
      </c>
      <c r="Q784" t="s">
        <v>8342</v>
      </c>
      <c r="R784" t="s">
        <v>8308</v>
      </c>
      <c r="S784" s="13">
        <f t="shared" si="49"/>
        <v>41116.758125</v>
      </c>
      <c r="T784" s="13">
        <f t="shared" si="50"/>
        <v>41146.549791666665</v>
      </c>
    </row>
    <row r="785" spans="1:20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51"/>
        <v>1.4813333333333334</v>
      </c>
      <c r="P785" s="6">
        <f t="shared" si="48"/>
        <v>63.485714285714288</v>
      </c>
      <c r="Q785" t="s">
        <v>8342</v>
      </c>
      <c r="R785" t="s">
        <v>8308</v>
      </c>
      <c r="S785" s="13">
        <f t="shared" si="49"/>
        <v>40987.773715277777</v>
      </c>
      <c r="T785" s="13">
        <f t="shared" si="50"/>
        <v>41026.708333333328</v>
      </c>
    </row>
    <row r="786" spans="1:20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51"/>
        <v>1.0249999999999999</v>
      </c>
      <c r="P786" s="6">
        <f t="shared" si="48"/>
        <v>102.5</v>
      </c>
      <c r="Q786" t="s">
        <v>8342</v>
      </c>
      <c r="R786" t="s">
        <v>8308</v>
      </c>
      <c r="S786" s="13">
        <f t="shared" si="49"/>
        <v>41675.149525462963</v>
      </c>
      <c r="T786" s="13">
        <f t="shared" si="50"/>
        <v>41714.899525462963</v>
      </c>
    </row>
    <row r="787" spans="1:20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51"/>
        <v>1.8062799999999999</v>
      </c>
      <c r="P787" s="6">
        <f t="shared" si="48"/>
        <v>31.142758620689655</v>
      </c>
      <c r="Q787" t="s">
        <v>8342</v>
      </c>
      <c r="R787" t="s">
        <v>8308</v>
      </c>
      <c r="S787" s="13">
        <f t="shared" si="49"/>
        <v>41303.593923611108</v>
      </c>
      <c r="T787" s="13">
        <f t="shared" si="50"/>
        <v>41333.385590277772</v>
      </c>
    </row>
    <row r="788" spans="1:20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51"/>
        <v>1.4279999999999999</v>
      </c>
      <c r="P788" s="6">
        <f t="shared" si="48"/>
        <v>162.27272727272728</v>
      </c>
      <c r="Q788" t="s">
        <v>8342</v>
      </c>
      <c r="R788" t="s">
        <v>8308</v>
      </c>
      <c r="S788" s="13">
        <f t="shared" si="49"/>
        <v>40983.055949074071</v>
      </c>
      <c r="T788" s="13">
        <f t="shared" si="50"/>
        <v>41040.44930555555</v>
      </c>
    </row>
    <row r="789" spans="1:20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51"/>
        <v>1.1416666666666666</v>
      </c>
      <c r="P789" s="6">
        <f t="shared" si="48"/>
        <v>80.588235294117652</v>
      </c>
      <c r="Q789" t="s">
        <v>8342</v>
      </c>
      <c r="R789" t="s">
        <v>8308</v>
      </c>
      <c r="S789" s="13">
        <f t="shared" si="49"/>
        <v>41549.627615740741</v>
      </c>
      <c r="T789" s="13">
        <f t="shared" si="50"/>
        <v>41579.419282407405</v>
      </c>
    </row>
    <row r="790" spans="1:20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51"/>
        <v>2.03505</v>
      </c>
      <c r="P790" s="6">
        <f t="shared" si="48"/>
        <v>59.85441176470588</v>
      </c>
      <c r="Q790" t="s">
        <v>8342</v>
      </c>
      <c r="R790" t="s">
        <v>8308</v>
      </c>
      <c r="S790" s="13">
        <f t="shared" si="49"/>
        <v>41059.006805555553</v>
      </c>
      <c r="T790" s="13">
        <f t="shared" si="50"/>
        <v>41096.957638888889</v>
      </c>
    </row>
    <row r="791" spans="1:20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51"/>
        <v>1.0941176470588236</v>
      </c>
      <c r="P791" s="6">
        <f t="shared" si="48"/>
        <v>132.85714285714286</v>
      </c>
      <c r="Q791" t="s">
        <v>8342</v>
      </c>
      <c r="R791" t="s">
        <v>8308</v>
      </c>
      <c r="S791" s="13">
        <f t="shared" si="49"/>
        <v>41277.186111111114</v>
      </c>
      <c r="T791" s="13">
        <f t="shared" si="50"/>
        <v>41295.124305555553</v>
      </c>
    </row>
    <row r="792" spans="1:20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51"/>
        <v>1.443746</v>
      </c>
      <c r="P792" s="6">
        <f t="shared" si="48"/>
        <v>92.547820512820508</v>
      </c>
      <c r="Q792" t="s">
        <v>8342</v>
      </c>
      <c r="R792" t="s">
        <v>8308</v>
      </c>
      <c r="S792" s="13">
        <f t="shared" si="49"/>
        <v>41276.047905092593</v>
      </c>
      <c r="T792" s="13">
        <f t="shared" si="50"/>
        <v>41305.839571759258</v>
      </c>
    </row>
    <row r="793" spans="1:20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51"/>
        <v>1.0386666666666666</v>
      </c>
      <c r="P793" s="6">
        <f t="shared" si="48"/>
        <v>60.859375</v>
      </c>
      <c r="Q793" t="s">
        <v>8342</v>
      </c>
      <c r="R793" t="s">
        <v>8308</v>
      </c>
      <c r="S793" s="13">
        <f t="shared" si="49"/>
        <v>41557.780624999999</v>
      </c>
      <c r="T793" s="13">
        <f t="shared" si="50"/>
        <v>41591.040972222218</v>
      </c>
    </row>
    <row r="794" spans="1:20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51"/>
        <v>1.0044440000000001</v>
      </c>
      <c r="P794" s="6">
        <f t="shared" si="48"/>
        <v>41.851833333333339</v>
      </c>
      <c r="Q794" t="s">
        <v>8342</v>
      </c>
      <c r="R794" t="s">
        <v>8308</v>
      </c>
      <c r="S794" s="13">
        <f t="shared" si="49"/>
        <v>41555.873645833337</v>
      </c>
      <c r="T794" s="13">
        <f t="shared" si="50"/>
        <v>41585.706979166665</v>
      </c>
    </row>
    <row r="795" spans="1:20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51"/>
        <v>1.0277927272727272</v>
      </c>
      <c r="P795" s="6">
        <f t="shared" si="48"/>
        <v>88.325937499999995</v>
      </c>
      <c r="Q795" t="s">
        <v>8342</v>
      </c>
      <c r="R795" t="s">
        <v>8308</v>
      </c>
      <c r="S795" s="13">
        <f t="shared" si="49"/>
        <v>41442.741249999999</v>
      </c>
      <c r="T795" s="13">
        <f t="shared" si="50"/>
        <v>41457.999305555553</v>
      </c>
    </row>
    <row r="796" spans="1:20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51"/>
        <v>1.0531250000000001</v>
      </c>
      <c r="P796" s="6">
        <f t="shared" si="48"/>
        <v>158.96226415094338</v>
      </c>
      <c r="Q796" t="s">
        <v>8342</v>
      </c>
      <c r="R796" t="s">
        <v>8308</v>
      </c>
      <c r="S796" s="13">
        <f t="shared" si="49"/>
        <v>40736.115011574075</v>
      </c>
      <c r="T796" s="13">
        <f t="shared" si="50"/>
        <v>40791.504166666666</v>
      </c>
    </row>
    <row r="797" spans="1:20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51"/>
        <v>1.1178571428571429</v>
      </c>
      <c r="P797" s="6">
        <f t="shared" si="48"/>
        <v>85.054347826086953</v>
      </c>
      <c r="Q797" t="s">
        <v>8342</v>
      </c>
      <c r="R797" t="s">
        <v>8308</v>
      </c>
      <c r="S797" s="13">
        <f t="shared" si="49"/>
        <v>40963.613032407404</v>
      </c>
      <c r="T797" s="13">
        <f t="shared" si="50"/>
        <v>41005.999305555553</v>
      </c>
    </row>
    <row r="798" spans="1:20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51"/>
        <v>1.0135000000000001</v>
      </c>
      <c r="P798" s="6">
        <f t="shared" si="48"/>
        <v>112.61111111111111</v>
      </c>
      <c r="Q798" t="s">
        <v>8342</v>
      </c>
      <c r="R798" t="s">
        <v>8308</v>
      </c>
      <c r="S798" s="13">
        <f t="shared" si="49"/>
        <v>41502.882928240739</v>
      </c>
      <c r="T798" s="13">
        <f t="shared" si="50"/>
        <v>41532.673611111109</v>
      </c>
    </row>
    <row r="799" spans="1:20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51"/>
        <v>1.0753333333333333</v>
      </c>
      <c r="P799" s="6">
        <f t="shared" si="48"/>
        <v>45.436619718309856</v>
      </c>
      <c r="Q799" t="s">
        <v>8342</v>
      </c>
      <c r="R799" t="s">
        <v>8308</v>
      </c>
      <c r="S799" s="13">
        <f t="shared" si="49"/>
        <v>40996.994074074071</v>
      </c>
      <c r="T799" s="13">
        <f t="shared" si="50"/>
        <v>41027.958333333328</v>
      </c>
    </row>
    <row r="800" spans="1:20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51"/>
        <v>1.1488571428571428</v>
      </c>
      <c r="P800" s="6">
        <f t="shared" si="48"/>
        <v>46.218390804597703</v>
      </c>
      <c r="Q800" t="s">
        <v>8342</v>
      </c>
      <c r="R800" t="s">
        <v>8308</v>
      </c>
      <c r="S800" s="13">
        <f t="shared" si="49"/>
        <v>41882.590127314819</v>
      </c>
      <c r="T800" s="13">
        <f t="shared" si="50"/>
        <v>41912.381793981483</v>
      </c>
    </row>
    <row r="801" spans="1:20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51"/>
        <v>1.0002</v>
      </c>
      <c r="P801" s="6">
        <f t="shared" si="48"/>
        <v>178.60714285714286</v>
      </c>
      <c r="Q801" t="s">
        <v>8342</v>
      </c>
      <c r="R801" t="s">
        <v>8308</v>
      </c>
      <c r="S801" s="13">
        <f t="shared" si="49"/>
        <v>40996.667199074072</v>
      </c>
      <c r="T801" s="13">
        <f t="shared" si="50"/>
        <v>41026.458865740737</v>
      </c>
    </row>
    <row r="802" spans="1:20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51"/>
        <v>1.5213333333333334</v>
      </c>
      <c r="P802" s="6">
        <f t="shared" si="48"/>
        <v>40.75</v>
      </c>
      <c r="Q802" t="s">
        <v>8342</v>
      </c>
      <c r="R802" t="s">
        <v>8308</v>
      </c>
      <c r="S802" s="13">
        <f t="shared" si="49"/>
        <v>41863.433495370373</v>
      </c>
      <c r="T802" s="13">
        <f t="shared" si="50"/>
        <v>41893.225162037037</v>
      </c>
    </row>
    <row r="803" spans="1:20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51"/>
        <v>1.1152149999999998</v>
      </c>
      <c r="P803" s="6">
        <f t="shared" si="48"/>
        <v>43.733921568627444</v>
      </c>
      <c r="Q803" t="s">
        <v>8342</v>
      </c>
      <c r="R803" t="s">
        <v>8308</v>
      </c>
      <c r="S803" s="13">
        <f t="shared" si="49"/>
        <v>40695.795370370368</v>
      </c>
      <c r="T803" s="13">
        <f t="shared" si="50"/>
        <v>40725.587037037032</v>
      </c>
    </row>
    <row r="804" spans="1:20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51"/>
        <v>1.0133333333333334</v>
      </c>
      <c r="P804" s="6">
        <f t="shared" si="48"/>
        <v>81.066666666666663</v>
      </c>
      <c r="Q804" t="s">
        <v>8342</v>
      </c>
      <c r="R804" t="s">
        <v>8308</v>
      </c>
      <c r="S804" s="13">
        <f t="shared" si="49"/>
        <v>41123.022268518522</v>
      </c>
      <c r="T804" s="13">
        <f t="shared" si="50"/>
        <v>41168.961805555555</v>
      </c>
    </row>
    <row r="805" spans="1:20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51"/>
        <v>1.232608695652174</v>
      </c>
      <c r="P805" s="6">
        <f t="shared" si="48"/>
        <v>74.60526315789474</v>
      </c>
      <c r="Q805" t="s">
        <v>8342</v>
      </c>
      <c r="R805" t="s">
        <v>8308</v>
      </c>
      <c r="S805" s="13">
        <f t="shared" si="49"/>
        <v>40665.949976851851</v>
      </c>
      <c r="T805" s="13">
        <f t="shared" si="50"/>
        <v>40691.833333333328</v>
      </c>
    </row>
    <row r="806" spans="1:20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51"/>
        <v>1</v>
      </c>
      <c r="P806" s="6">
        <f t="shared" si="48"/>
        <v>305.55555555555554</v>
      </c>
      <c r="Q806" t="s">
        <v>8342</v>
      </c>
      <c r="R806" t="s">
        <v>8308</v>
      </c>
      <c r="S806" s="13">
        <f t="shared" si="49"/>
        <v>40730.105625000004</v>
      </c>
      <c r="T806" s="13">
        <f t="shared" si="50"/>
        <v>40746.957638888889</v>
      </c>
    </row>
    <row r="807" spans="1:20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51"/>
        <v>1.05</v>
      </c>
      <c r="P807" s="6">
        <f t="shared" si="48"/>
        <v>58.333333333333336</v>
      </c>
      <c r="Q807" t="s">
        <v>8342</v>
      </c>
      <c r="R807" t="s">
        <v>8308</v>
      </c>
      <c r="S807" s="13">
        <f t="shared" si="49"/>
        <v>40690.823055555556</v>
      </c>
      <c r="T807" s="13">
        <f t="shared" si="50"/>
        <v>40740.75</v>
      </c>
    </row>
    <row r="808" spans="1:20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51"/>
        <v>1.0443750000000001</v>
      </c>
      <c r="P808" s="6">
        <f t="shared" si="48"/>
        <v>117.67605633802818</v>
      </c>
      <c r="Q808" t="s">
        <v>8342</v>
      </c>
      <c r="R808" t="s">
        <v>8308</v>
      </c>
      <c r="S808" s="13">
        <f t="shared" si="49"/>
        <v>40763.691423611112</v>
      </c>
      <c r="T808" s="13">
        <f t="shared" si="50"/>
        <v>40793.483090277776</v>
      </c>
    </row>
    <row r="809" spans="1:20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51"/>
        <v>1.05125</v>
      </c>
      <c r="P809" s="6">
        <f t="shared" si="48"/>
        <v>73.771929824561397</v>
      </c>
      <c r="Q809" t="s">
        <v>8342</v>
      </c>
      <c r="R809" t="s">
        <v>8308</v>
      </c>
      <c r="S809" s="13">
        <f t="shared" si="49"/>
        <v>42759.628599537042</v>
      </c>
      <c r="T809" s="13">
        <f t="shared" si="50"/>
        <v>42794.874999999993</v>
      </c>
    </row>
    <row r="810" spans="1:20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51"/>
        <v>1</v>
      </c>
      <c r="P810" s="6">
        <f t="shared" si="48"/>
        <v>104.65116279069767</v>
      </c>
      <c r="Q810" t="s">
        <v>8342</v>
      </c>
      <c r="R810" t="s">
        <v>8308</v>
      </c>
      <c r="S810" s="13">
        <f t="shared" si="49"/>
        <v>41962.100532407407</v>
      </c>
      <c r="T810" s="13">
        <f t="shared" si="50"/>
        <v>41994.999305555553</v>
      </c>
    </row>
    <row r="811" spans="1:20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51"/>
        <v>1.03775</v>
      </c>
      <c r="P811" s="6">
        <f t="shared" si="48"/>
        <v>79.82692307692308</v>
      </c>
      <c r="Q811" t="s">
        <v>8342</v>
      </c>
      <c r="R811" t="s">
        <v>8308</v>
      </c>
      <c r="S811" s="13">
        <f t="shared" si="49"/>
        <v>41628.833680555559</v>
      </c>
      <c r="T811" s="13">
        <f t="shared" si="50"/>
        <v>41658.625347222223</v>
      </c>
    </row>
    <row r="812" spans="1:20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51"/>
        <v>1.05</v>
      </c>
      <c r="P812" s="6">
        <f t="shared" si="48"/>
        <v>58.333333333333336</v>
      </c>
      <c r="Q812" t="s">
        <v>8342</v>
      </c>
      <c r="R812" t="s">
        <v>8308</v>
      </c>
      <c r="S812" s="13">
        <f t="shared" si="49"/>
        <v>41123.056273148148</v>
      </c>
      <c r="T812" s="13">
        <f t="shared" si="50"/>
        <v>41152.847939814812</v>
      </c>
    </row>
    <row r="813" spans="1:20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51"/>
        <v>1.04</v>
      </c>
      <c r="P813" s="6">
        <f t="shared" si="48"/>
        <v>86.666666666666671</v>
      </c>
      <c r="Q813" t="s">
        <v>8342</v>
      </c>
      <c r="R813" t="s">
        <v>8308</v>
      </c>
      <c r="S813" s="13">
        <f t="shared" si="49"/>
        <v>41443.643541666665</v>
      </c>
      <c r="T813" s="13">
        <f t="shared" si="50"/>
        <v>41465.494444444441</v>
      </c>
    </row>
    <row r="814" spans="1:20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51"/>
        <v>1.5183333333333333</v>
      </c>
      <c r="P814" s="6">
        <f t="shared" si="48"/>
        <v>27.606060606060606</v>
      </c>
      <c r="Q814" t="s">
        <v>8342</v>
      </c>
      <c r="R814" t="s">
        <v>8308</v>
      </c>
      <c r="S814" s="13">
        <f t="shared" si="49"/>
        <v>41282.017962962964</v>
      </c>
      <c r="T814" s="13">
        <f t="shared" si="50"/>
        <v>41334.373611111107</v>
      </c>
    </row>
    <row r="815" spans="1:20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51"/>
        <v>1.59996</v>
      </c>
      <c r="P815" s="6">
        <f t="shared" si="48"/>
        <v>24.999375000000001</v>
      </c>
      <c r="Q815" t="s">
        <v>8342</v>
      </c>
      <c r="R815" t="s">
        <v>8308</v>
      </c>
      <c r="S815" s="13">
        <f t="shared" si="49"/>
        <v>41080.960243055553</v>
      </c>
      <c r="T815" s="13">
        <f t="shared" si="50"/>
        <v>41110.751909722218</v>
      </c>
    </row>
    <row r="816" spans="1:20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51"/>
        <v>1.2729999999999999</v>
      </c>
      <c r="P816" s="6">
        <f t="shared" si="48"/>
        <v>45.464285714285715</v>
      </c>
      <c r="Q816" t="s">
        <v>8342</v>
      </c>
      <c r="R816" t="s">
        <v>8308</v>
      </c>
      <c r="S816" s="13">
        <f t="shared" si="49"/>
        <v>40679.743067129632</v>
      </c>
      <c r="T816" s="13">
        <f t="shared" si="50"/>
        <v>40694.544444444444</v>
      </c>
    </row>
    <row r="817" spans="1:20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51"/>
        <v>1.07</v>
      </c>
      <c r="P817" s="6">
        <f t="shared" si="48"/>
        <v>99.534883720930239</v>
      </c>
      <c r="Q817" t="s">
        <v>8342</v>
      </c>
      <c r="R817" t="s">
        <v>8308</v>
      </c>
      <c r="S817" s="13">
        <f t="shared" si="49"/>
        <v>41914.917858796296</v>
      </c>
      <c r="T817" s="13">
        <f t="shared" si="50"/>
        <v>41944.70952546296</v>
      </c>
    </row>
    <row r="818" spans="1:20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51"/>
        <v>1.1512214285714286</v>
      </c>
      <c r="P818" s="6">
        <f t="shared" si="48"/>
        <v>39.31</v>
      </c>
      <c r="Q818" t="s">
        <v>8342</v>
      </c>
      <c r="R818" t="s">
        <v>8308</v>
      </c>
      <c r="S818" s="13">
        <f t="shared" si="49"/>
        <v>41341.870868055557</v>
      </c>
      <c r="T818" s="13">
        <f t="shared" si="50"/>
        <v>41373.0625</v>
      </c>
    </row>
    <row r="819" spans="1:20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51"/>
        <v>1.3711066666666665</v>
      </c>
      <c r="P819" s="6">
        <f t="shared" si="48"/>
        <v>89.419999999999987</v>
      </c>
      <c r="Q819" t="s">
        <v>8342</v>
      </c>
      <c r="R819" t="s">
        <v>8308</v>
      </c>
      <c r="S819" s="13">
        <f t="shared" si="49"/>
        <v>40925.599664351852</v>
      </c>
      <c r="T819" s="13">
        <f t="shared" si="50"/>
        <v>40978.999305555553</v>
      </c>
    </row>
    <row r="820" spans="1:20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51"/>
        <v>1.5571428571428572</v>
      </c>
      <c r="P820" s="6">
        <f t="shared" si="48"/>
        <v>28.684210526315791</v>
      </c>
      <c r="Q820" t="s">
        <v>8342</v>
      </c>
      <c r="R820" t="s">
        <v>8308</v>
      </c>
      <c r="S820" s="13">
        <f t="shared" si="49"/>
        <v>41120.882881944446</v>
      </c>
      <c r="T820" s="13">
        <f t="shared" si="50"/>
        <v>41128.500694444439</v>
      </c>
    </row>
    <row r="821" spans="1:20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51"/>
        <v>1.0874999999999999</v>
      </c>
      <c r="P821" s="6">
        <f t="shared" si="48"/>
        <v>31.071428571428573</v>
      </c>
      <c r="Q821" t="s">
        <v>8342</v>
      </c>
      <c r="R821" t="s">
        <v>8308</v>
      </c>
      <c r="S821" s="13">
        <f t="shared" si="49"/>
        <v>41619.998310185183</v>
      </c>
      <c r="T821" s="13">
        <f t="shared" si="50"/>
        <v>41628.988888888889</v>
      </c>
    </row>
    <row r="822" spans="1:20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51"/>
        <v>1.3405</v>
      </c>
      <c r="P822" s="6">
        <f t="shared" si="48"/>
        <v>70.55263157894737</v>
      </c>
      <c r="Q822" t="s">
        <v>8342</v>
      </c>
      <c r="R822" t="s">
        <v>8308</v>
      </c>
      <c r="S822" s="13">
        <f t="shared" si="49"/>
        <v>41768.841921296298</v>
      </c>
      <c r="T822" s="13">
        <f t="shared" si="50"/>
        <v>41799</v>
      </c>
    </row>
    <row r="823" spans="1:20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51"/>
        <v>1</v>
      </c>
      <c r="P823" s="6">
        <f t="shared" si="48"/>
        <v>224.12820512820514</v>
      </c>
      <c r="Q823" t="s">
        <v>8342</v>
      </c>
      <c r="R823" t="s">
        <v>8308</v>
      </c>
      <c r="S823" s="13">
        <f t="shared" si="49"/>
        <v>42093.922048611115</v>
      </c>
      <c r="T823" s="13">
        <f t="shared" si="50"/>
        <v>42127.959027777775</v>
      </c>
    </row>
    <row r="824" spans="1:20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51"/>
        <v>1.1916666666666667</v>
      </c>
      <c r="P824" s="6">
        <f t="shared" si="48"/>
        <v>51.811594202898547</v>
      </c>
      <c r="Q824" t="s">
        <v>8342</v>
      </c>
      <c r="R824" t="s">
        <v>8308</v>
      </c>
      <c r="S824" s="13">
        <f t="shared" si="49"/>
        <v>41157.947337962964</v>
      </c>
      <c r="T824" s="13">
        <f t="shared" si="50"/>
        <v>41187.739004629628</v>
      </c>
    </row>
    <row r="825" spans="1:20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51"/>
        <v>1.7949999999999999</v>
      </c>
      <c r="P825" s="6">
        <f t="shared" si="48"/>
        <v>43.515151515151516</v>
      </c>
      <c r="Q825" t="s">
        <v>8342</v>
      </c>
      <c r="R825" t="s">
        <v>8308</v>
      </c>
      <c r="S825" s="13">
        <f t="shared" si="49"/>
        <v>42055.972824074073</v>
      </c>
      <c r="T825" s="13">
        <f t="shared" si="50"/>
        <v>42085.722824074073</v>
      </c>
    </row>
    <row r="826" spans="1:20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51"/>
        <v>1.3438124999999999</v>
      </c>
      <c r="P826" s="6">
        <f t="shared" si="48"/>
        <v>39.816666666666663</v>
      </c>
      <c r="Q826" t="s">
        <v>8342</v>
      </c>
      <c r="R826" t="s">
        <v>8308</v>
      </c>
      <c r="S826" s="13">
        <f t="shared" si="49"/>
        <v>40250.242106481484</v>
      </c>
      <c r="T826" s="13">
        <f t="shared" si="50"/>
        <v>40286.082638888889</v>
      </c>
    </row>
    <row r="827" spans="1:20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51"/>
        <v>1.0043200000000001</v>
      </c>
      <c r="P827" s="6">
        <f t="shared" si="48"/>
        <v>126.8080808080808</v>
      </c>
      <c r="Q827" t="s">
        <v>8342</v>
      </c>
      <c r="R827" t="s">
        <v>8308</v>
      </c>
      <c r="S827" s="13">
        <f t="shared" si="49"/>
        <v>41186.306527777779</v>
      </c>
      <c r="T827" s="13">
        <f t="shared" si="50"/>
        <v>41211.098194444443</v>
      </c>
    </row>
    <row r="828" spans="1:20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51"/>
        <v>1.0145454545454546</v>
      </c>
      <c r="P828" s="6">
        <f t="shared" si="48"/>
        <v>113.87755102040816</v>
      </c>
      <c r="Q828" t="s">
        <v>8342</v>
      </c>
      <c r="R828" t="s">
        <v>8308</v>
      </c>
      <c r="S828" s="13">
        <f t="shared" si="49"/>
        <v>40973.038541666669</v>
      </c>
      <c r="T828" s="13">
        <f t="shared" si="50"/>
        <v>40993.788541666661</v>
      </c>
    </row>
    <row r="829" spans="1:20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51"/>
        <v>1.0333333333333334</v>
      </c>
      <c r="P829" s="6">
        <f t="shared" si="48"/>
        <v>28.181818181818183</v>
      </c>
      <c r="Q829" t="s">
        <v>8342</v>
      </c>
      <c r="R829" t="s">
        <v>8308</v>
      </c>
      <c r="S829" s="13">
        <f t="shared" si="49"/>
        <v>40927.473460648151</v>
      </c>
      <c r="T829" s="13">
        <f t="shared" si="50"/>
        <v>40953.617361111108</v>
      </c>
    </row>
    <row r="830" spans="1:20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51"/>
        <v>1.07</v>
      </c>
      <c r="P830" s="6">
        <f t="shared" si="48"/>
        <v>36.60526315789474</v>
      </c>
      <c r="Q830" t="s">
        <v>8342</v>
      </c>
      <c r="R830" t="s">
        <v>8308</v>
      </c>
      <c r="S830" s="13">
        <f t="shared" si="49"/>
        <v>41073.050717592596</v>
      </c>
      <c r="T830" s="13">
        <f t="shared" si="50"/>
        <v>41085.474999999999</v>
      </c>
    </row>
    <row r="831" spans="1:20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51"/>
        <v>1.04</v>
      </c>
      <c r="P831" s="6">
        <f t="shared" si="48"/>
        <v>32.5</v>
      </c>
      <c r="Q831" t="s">
        <v>8342</v>
      </c>
      <c r="R831" t="s">
        <v>8308</v>
      </c>
      <c r="S831" s="13">
        <f t="shared" si="49"/>
        <v>42504.801388888889</v>
      </c>
      <c r="T831" s="13">
        <f t="shared" si="50"/>
        <v>42564.593055555553</v>
      </c>
    </row>
    <row r="832" spans="1:20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51"/>
        <v>1.0783333333333334</v>
      </c>
      <c r="P832" s="6">
        <f t="shared" si="48"/>
        <v>60.65625</v>
      </c>
      <c r="Q832" t="s">
        <v>8342</v>
      </c>
      <c r="R832" t="s">
        <v>8308</v>
      </c>
      <c r="S832" s="13">
        <f t="shared" si="49"/>
        <v>41325.525752314818</v>
      </c>
      <c r="T832" s="13">
        <f t="shared" si="50"/>
        <v>41355.27575231481</v>
      </c>
    </row>
    <row r="833" spans="1:20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51"/>
        <v>2.3333333333333335</v>
      </c>
      <c r="P833" s="6">
        <f t="shared" si="48"/>
        <v>175</v>
      </c>
      <c r="Q833" t="s">
        <v>8342</v>
      </c>
      <c r="R833" t="s">
        <v>8308</v>
      </c>
      <c r="S833" s="13">
        <f t="shared" si="49"/>
        <v>40996.646921296298</v>
      </c>
      <c r="T833" s="13">
        <f t="shared" si="50"/>
        <v>41026.438587962963</v>
      </c>
    </row>
    <row r="834" spans="1:20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51"/>
        <v>1.0060706666666666</v>
      </c>
      <c r="P834" s="6">
        <f t="shared" si="48"/>
        <v>97.993896103896105</v>
      </c>
      <c r="Q834" t="s">
        <v>8342</v>
      </c>
      <c r="R834" t="s">
        <v>8308</v>
      </c>
      <c r="S834" s="13">
        <f t="shared" si="49"/>
        <v>40869.675173611111</v>
      </c>
      <c r="T834" s="13">
        <f t="shared" si="50"/>
        <v>40929.134027777778</v>
      </c>
    </row>
    <row r="835" spans="1:20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51"/>
        <v>1.0166666666666666</v>
      </c>
      <c r="P835" s="6">
        <f t="shared" ref="P835:P898" si="52">E835/L835</f>
        <v>148.78048780487805</v>
      </c>
      <c r="Q835" t="s">
        <v>8342</v>
      </c>
      <c r="R835" t="s">
        <v>8308</v>
      </c>
      <c r="S835" s="13">
        <f t="shared" ref="S835:S898" si="53">(((J835/60)/60)/24)+DATE(1970,1,1)</f>
        <v>41718.878182870372</v>
      </c>
      <c r="T835" s="13">
        <f t="shared" ref="T835:T898" si="54">(((I835/60)/60)/24)+DATE(1970,1,1)+(-5/24)</f>
        <v>41748.669849537036</v>
      </c>
    </row>
    <row r="836" spans="1:20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ref="O836:O899" si="55">E836/D836</f>
        <v>1.3101818181818181</v>
      </c>
      <c r="P836" s="6">
        <f t="shared" si="52"/>
        <v>96.08</v>
      </c>
      <c r="Q836" t="s">
        <v>8342</v>
      </c>
      <c r="R836" t="s">
        <v>8308</v>
      </c>
      <c r="S836" s="13">
        <f t="shared" si="53"/>
        <v>41422.822824074072</v>
      </c>
      <c r="T836" s="13">
        <f t="shared" si="54"/>
        <v>41455.957638888889</v>
      </c>
    </row>
    <row r="837" spans="1:20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5"/>
        <v>1.1725000000000001</v>
      </c>
      <c r="P837" s="6">
        <f t="shared" si="52"/>
        <v>58.625</v>
      </c>
      <c r="Q837" t="s">
        <v>8342</v>
      </c>
      <c r="R837" t="s">
        <v>8308</v>
      </c>
      <c r="S837" s="13">
        <f t="shared" si="53"/>
        <v>41005.45784722222</v>
      </c>
      <c r="T837" s="13">
        <f t="shared" si="54"/>
        <v>41047.916666666664</v>
      </c>
    </row>
    <row r="838" spans="1:20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5"/>
        <v>1.009304</v>
      </c>
      <c r="P838" s="6">
        <f t="shared" si="52"/>
        <v>109.70695652173914</v>
      </c>
      <c r="Q838" t="s">
        <v>8342</v>
      </c>
      <c r="R838" t="s">
        <v>8308</v>
      </c>
      <c r="S838" s="13">
        <f t="shared" si="53"/>
        <v>41524.056921296295</v>
      </c>
      <c r="T838" s="13">
        <f t="shared" si="54"/>
        <v>41553.848587962959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5"/>
        <v>1.218</v>
      </c>
      <c r="P839" s="6">
        <f t="shared" si="52"/>
        <v>49.112903225806448</v>
      </c>
      <c r="Q839" t="s">
        <v>8342</v>
      </c>
      <c r="R839" t="s">
        <v>8308</v>
      </c>
      <c r="S839" s="13">
        <f t="shared" si="53"/>
        <v>41730.998402777775</v>
      </c>
      <c r="T839" s="13">
        <f t="shared" si="54"/>
        <v>41760.79006944444</v>
      </c>
    </row>
    <row r="840" spans="1:20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5"/>
        <v>1.454</v>
      </c>
      <c r="P840" s="6">
        <f t="shared" si="52"/>
        <v>47.672131147540981</v>
      </c>
      <c r="Q840" t="s">
        <v>8342</v>
      </c>
      <c r="R840" t="s">
        <v>8308</v>
      </c>
      <c r="S840" s="13">
        <f t="shared" si="53"/>
        <v>40895.897974537038</v>
      </c>
      <c r="T840" s="13">
        <f t="shared" si="54"/>
        <v>40925.689641203702</v>
      </c>
    </row>
    <row r="841" spans="1:20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5"/>
        <v>1.166166</v>
      </c>
      <c r="P841" s="6">
        <f t="shared" si="52"/>
        <v>60.737812499999997</v>
      </c>
      <c r="Q841" t="s">
        <v>8342</v>
      </c>
      <c r="R841" t="s">
        <v>8308</v>
      </c>
      <c r="S841" s="13">
        <f t="shared" si="53"/>
        <v>41144.763379629629</v>
      </c>
      <c r="T841" s="13">
        <f t="shared" si="54"/>
        <v>41174.555046296293</v>
      </c>
    </row>
    <row r="842" spans="1:20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5"/>
        <v>1.2041660000000001</v>
      </c>
      <c r="P842" s="6">
        <f t="shared" si="52"/>
        <v>63.37715789473684</v>
      </c>
      <c r="Q842" t="s">
        <v>8342</v>
      </c>
      <c r="R842" t="s">
        <v>8309</v>
      </c>
      <c r="S842" s="13">
        <f t="shared" si="53"/>
        <v>42607.226701388892</v>
      </c>
      <c r="T842" s="13">
        <f t="shared" si="54"/>
        <v>42637.018368055556</v>
      </c>
    </row>
    <row r="843" spans="1:20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5"/>
        <v>1.0132000000000001</v>
      </c>
      <c r="P843" s="6">
        <f t="shared" si="52"/>
        <v>53.893617021276597</v>
      </c>
      <c r="Q843" t="s">
        <v>8342</v>
      </c>
      <c r="R843" t="s">
        <v>8309</v>
      </c>
      <c r="S843" s="13">
        <f t="shared" si="53"/>
        <v>41923.838692129626</v>
      </c>
      <c r="T843" s="13">
        <f t="shared" si="54"/>
        <v>41953.672025462954</v>
      </c>
    </row>
    <row r="844" spans="1:20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5"/>
        <v>1.0431999999999999</v>
      </c>
      <c r="P844" s="6">
        <f t="shared" si="52"/>
        <v>66.871794871794876</v>
      </c>
      <c r="Q844" t="s">
        <v>8342</v>
      </c>
      <c r="R844" t="s">
        <v>8309</v>
      </c>
      <c r="S844" s="13">
        <f t="shared" si="53"/>
        <v>41526.592395833337</v>
      </c>
      <c r="T844" s="13">
        <f t="shared" si="54"/>
        <v>41560.957638888889</v>
      </c>
    </row>
    <row r="845" spans="1:20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5"/>
        <v>2.6713333333333331</v>
      </c>
      <c r="P845" s="6">
        <f t="shared" si="52"/>
        <v>63.102362204724407</v>
      </c>
      <c r="Q845" t="s">
        <v>8342</v>
      </c>
      <c r="R845" t="s">
        <v>8309</v>
      </c>
      <c r="S845" s="13">
        <f t="shared" si="53"/>
        <v>42695.257870370369</v>
      </c>
      <c r="T845" s="13">
        <f t="shared" si="54"/>
        <v>42712.124999999993</v>
      </c>
    </row>
    <row r="846" spans="1:20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5"/>
        <v>1.9413333333333334</v>
      </c>
      <c r="P846" s="6">
        <f t="shared" si="52"/>
        <v>36.628930817610062</v>
      </c>
      <c r="Q846" t="s">
        <v>8342</v>
      </c>
      <c r="R846" t="s">
        <v>8309</v>
      </c>
      <c r="S846" s="13">
        <f t="shared" si="53"/>
        <v>41905.684629629628</v>
      </c>
      <c r="T846" s="13">
        <f t="shared" si="54"/>
        <v>41943.999305555553</v>
      </c>
    </row>
    <row r="847" spans="1:20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5"/>
        <v>1.203802</v>
      </c>
      <c r="P847" s="6">
        <f t="shared" si="52"/>
        <v>34.005706214689269</v>
      </c>
      <c r="Q847" t="s">
        <v>8342</v>
      </c>
      <c r="R847" t="s">
        <v>8309</v>
      </c>
      <c r="S847" s="13">
        <f t="shared" si="53"/>
        <v>42578.205972222218</v>
      </c>
      <c r="T847" s="13">
        <f t="shared" si="54"/>
        <v>42617.957638888889</v>
      </c>
    </row>
    <row r="848" spans="1:20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5"/>
        <v>1.2200090909090908</v>
      </c>
      <c r="P848" s="6">
        <f t="shared" si="52"/>
        <v>28.553404255319148</v>
      </c>
      <c r="Q848" t="s">
        <v>8342</v>
      </c>
      <c r="R848" t="s">
        <v>8309</v>
      </c>
      <c r="S848" s="13">
        <f t="shared" si="53"/>
        <v>41694.391840277778</v>
      </c>
      <c r="T848" s="13">
        <f t="shared" si="54"/>
        <v>41708.375</v>
      </c>
    </row>
    <row r="849" spans="1:20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5"/>
        <v>1</v>
      </c>
      <c r="P849" s="6">
        <f t="shared" si="52"/>
        <v>10</v>
      </c>
      <c r="Q849" t="s">
        <v>8342</v>
      </c>
      <c r="R849" t="s">
        <v>8309</v>
      </c>
      <c r="S849" s="13">
        <f t="shared" si="53"/>
        <v>42165.79833333334</v>
      </c>
      <c r="T849" s="13">
        <f t="shared" si="54"/>
        <v>42195.590000000004</v>
      </c>
    </row>
    <row r="850" spans="1:20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5"/>
        <v>1</v>
      </c>
      <c r="P850" s="6">
        <f t="shared" si="52"/>
        <v>18.75</v>
      </c>
      <c r="Q850" t="s">
        <v>8342</v>
      </c>
      <c r="R850" t="s">
        <v>8309</v>
      </c>
      <c r="S850" s="13">
        <f t="shared" si="53"/>
        <v>42078.792048611111</v>
      </c>
      <c r="T850" s="13">
        <f t="shared" si="54"/>
        <v>42108.583715277775</v>
      </c>
    </row>
    <row r="851" spans="1:20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5"/>
        <v>1.1990000000000001</v>
      </c>
      <c r="P851" s="6">
        <f t="shared" si="52"/>
        <v>41.704347826086959</v>
      </c>
      <c r="Q851" t="s">
        <v>8342</v>
      </c>
      <c r="R851" t="s">
        <v>8309</v>
      </c>
      <c r="S851" s="13">
        <f t="shared" si="53"/>
        <v>42051.148888888885</v>
      </c>
      <c r="T851" s="13">
        <f t="shared" si="54"/>
        <v>42078.898888888885</v>
      </c>
    </row>
    <row r="852" spans="1:20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5"/>
        <v>1.55175</v>
      </c>
      <c r="P852" s="6">
        <f t="shared" si="52"/>
        <v>46.669172932330824</v>
      </c>
      <c r="Q852" t="s">
        <v>8342</v>
      </c>
      <c r="R852" t="s">
        <v>8309</v>
      </c>
      <c r="S852" s="13">
        <f t="shared" si="53"/>
        <v>42452.827743055561</v>
      </c>
      <c r="T852" s="13">
        <f t="shared" si="54"/>
        <v>42484.999305555553</v>
      </c>
    </row>
    <row r="853" spans="1:20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5"/>
        <v>1.3045</v>
      </c>
      <c r="P853" s="6">
        <f t="shared" si="52"/>
        <v>37.271428571428572</v>
      </c>
      <c r="Q853" t="s">
        <v>8342</v>
      </c>
      <c r="R853" t="s">
        <v>8309</v>
      </c>
      <c r="S853" s="13">
        <f t="shared" si="53"/>
        <v>42522.880243055552</v>
      </c>
      <c r="T853" s="13">
        <f t="shared" si="54"/>
        <v>42582.614583333336</v>
      </c>
    </row>
    <row r="854" spans="1:20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5"/>
        <v>1.0497142857142858</v>
      </c>
      <c r="P854" s="6">
        <f t="shared" si="52"/>
        <v>59.258064516129032</v>
      </c>
      <c r="Q854" t="s">
        <v>8342</v>
      </c>
      <c r="R854" t="s">
        <v>8309</v>
      </c>
      <c r="S854" s="13">
        <f t="shared" si="53"/>
        <v>42656.805497685185</v>
      </c>
      <c r="T854" s="13">
        <f t="shared" si="54"/>
        <v>42667.666666666664</v>
      </c>
    </row>
    <row r="855" spans="1:20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5"/>
        <v>1</v>
      </c>
      <c r="P855" s="6">
        <f t="shared" si="52"/>
        <v>30</v>
      </c>
      <c r="Q855" t="s">
        <v>8342</v>
      </c>
      <c r="R855" t="s">
        <v>8309</v>
      </c>
      <c r="S855" s="13">
        <f t="shared" si="53"/>
        <v>42021.832280092596</v>
      </c>
      <c r="T855" s="13">
        <f t="shared" si="54"/>
        <v>42051.62394675926</v>
      </c>
    </row>
    <row r="856" spans="1:20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5"/>
        <v>1.1822050359712231</v>
      </c>
      <c r="P856" s="6">
        <f t="shared" si="52"/>
        <v>65.8623246492986</v>
      </c>
      <c r="Q856" t="s">
        <v>8342</v>
      </c>
      <c r="R856" t="s">
        <v>8309</v>
      </c>
      <c r="S856" s="13">
        <f t="shared" si="53"/>
        <v>42702.212337962963</v>
      </c>
      <c r="T856" s="13">
        <f t="shared" si="54"/>
        <v>42732.004004629627</v>
      </c>
    </row>
    <row r="857" spans="1:20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5"/>
        <v>1.0344827586206897</v>
      </c>
      <c r="P857" s="6">
        <f t="shared" si="52"/>
        <v>31.914893617021278</v>
      </c>
      <c r="Q857" t="s">
        <v>8342</v>
      </c>
      <c r="R857" t="s">
        <v>8309</v>
      </c>
      <c r="S857" s="13">
        <f t="shared" si="53"/>
        <v>42545.125196759262</v>
      </c>
      <c r="T857" s="13">
        <f t="shared" si="54"/>
        <v>42574.916863425926</v>
      </c>
    </row>
    <row r="858" spans="1:20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5"/>
        <v>2.1800000000000002</v>
      </c>
      <c r="P858" s="6">
        <f t="shared" si="52"/>
        <v>19.464285714285715</v>
      </c>
      <c r="Q858" t="s">
        <v>8342</v>
      </c>
      <c r="R858" t="s">
        <v>8309</v>
      </c>
      <c r="S858" s="13">
        <f t="shared" si="53"/>
        <v>42609.311990740738</v>
      </c>
      <c r="T858" s="13">
        <f t="shared" si="54"/>
        <v>42668.583333333336</v>
      </c>
    </row>
    <row r="859" spans="1:20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5"/>
        <v>1</v>
      </c>
      <c r="P859" s="6">
        <f t="shared" si="52"/>
        <v>50</v>
      </c>
      <c r="Q859" t="s">
        <v>8342</v>
      </c>
      <c r="R859" t="s">
        <v>8309</v>
      </c>
      <c r="S859" s="13">
        <f t="shared" si="53"/>
        <v>42291.581377314811</v>
      </c>
      <c r="T859" s="13">
        <f t="shared" si="54"/>
        <v>42333.414710648147</v>
      </c>
    </row>
    <row r="860" spans="1:20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5"/>
        <v>1.4400583333333332</v>
      </c>
      <c r="P860" s="6">
        <f t="shared" si="52"/>
        <v>22.737763157894737</v>
      </c>
      <c r="Q860" t="s">
        <v>8342</v>
      </c>
      <c r="R860" t="s">
        <v>8309</v>
      </c>
      <c r="S860" s="13">
        <f t="shared" si="53"/>
        <v>42079.745578703703</v>
      </c>
      <c r="T860" s="13">
        <f t="shared" si="54"/>
        <v>42109.749305555553</v>
      </c>
    </row>
    <row r="861" spans="1:20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5"/>
        <v>1.0467500000000001</v>
      </c>
      <c r="P861" s="6">
        <f t="shared" si="52"/>
        <v>42.724489795918366</v>
      </c>
      <c r="Q861" t="s">
        <v>8342</v>
      </c>
      <c r="R861" t="s">
        <v>8309</v>
      </c>
      <c r="S861" s="13">
        <f t="shared" si="53"/>
        <v>42128.820231481484</v>
      </c>
      <c r="T861" s="13">
        <f t="shared" si="54"/>
        <v>42158.791666666664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5"/>
        <v>0.18142857142857144</v>
      </c>
      <c r="P862" s="6">
        <f t="shared" si="52"/>
        <v>52.916666666666664</v>
      </c>
      <c r="Q862" t="s">
        <v>8342</v>
      </c>
      <c r="R862" t="s">
        <v>8310</v>
      </c>
      <c r="S862" s="13">
        <f t="shared" si="53"/>
        <v>41570.482789351852</v>
      </c>
      <c r="T862" s="13">
        <f t="shared" si="54"/>
        <v>41600.316122685181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5"/>
        <v>2.2444444444444444E-2</v>
      </c>
      <c r="P863" s="6">
        <f t="shared" si="52"/>
        <v>50.5</v>
      </c>
      <c r="Q863" t="s">
        <v>8342</v>
      </c>
      <c r="R863" t="s">
        <v>8310</v>
      </c>
      <c r="S863" s="13">
        <f t="shared" si="53"/>
        <v>42599.965324074074</v>
      </c>
      <c r="T863" s="13">
        <f t="shared" si="54"/>
        <v>42629.756990740738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5"/>
        <v>3.3999999999999998E-3</v>
      </c>
      <c r="P864" s="6">
        <f t="shared" si="52"/>
        <v>42.5</v>
      </c>
      <c r="Q864" t="s">
        <v>8342</v>
      </c>
      <c r="R864" t="s">
        <v>8310</v>
      </c>
      <c r="S864" s="13">
        <f t="shared" si="53"/>
        <v>41559.5549537037</v>
      </c>
      <c r="T864" s="13">
        <f t="shared" si="54"/>
        <v>41589.388287037036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5"/>
        <v>4.4999999999999998E-2</v>
      </c>
      <c r="P865" s="6">
        <f t="shared" si="52"/>
        <v>18</v>
      </c>
      <c r="Q865" t="s">
        <v>8342</v>
      </c>
      <c r="R865" t="s">
        <v>8310</v>
      </c>
      <c r="S865" s="13">
        <f t="shared" si="53"/>
        <v>40921.117662037039</v>
      </c>
      <c r="T865" s="13">
        <f t="shared" si="54"/>
        <v>40950.909328703703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5"/>
        <v>0.41538461538461541</v>
      </c>
      <c r="P866" s="6">
        <f t="shared" si="52"/>
        <v>34.177215189873415</v>
      </c>
      <c r="Q866" t="s">
        <v>8342</v>
      </c>
      <c r="R866" t="s">
        <v>8310</v>
      </c>
      <c r="S866" s="13">
        <f t="shared" si="53"/>
        <v>41541.106921296298</v>
      </c>
      <c r="T866" s="13">
        <f t="shared" si="54"/>
        <v>41563.207638888889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5"/>
        <v>2.0454545454545454E-2</v>
      </c>
      <c r="P867" s="6">
        <f t="shared" si="52"/>
        <v>22.5</v>
      </c>
      <c r="Q867" t="s">
        <v>8342</v>
      </c>
      <c r="R867" t="s">
        <v>8310</v>
      </c>
      <c r="S867" s="13">
        <f t="shared" si="53"/>
        <v>41230.77311342593</v>
      </c>
      <c r="T867" s="13">
        <f t="shared" si="54"/>
        <v>41290.564780092594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5"/>
        <v>0.18285714285714286</v>
      </c>
      <c r="P868" s="6">
        <f t="shared" si="52"/>
        <v>58.18181818181818</v>
      </c>
      <c r="Q868" t="s">
        <v>8342</v>
      </c>
      <c r="R868" t="s">
        <v>8310</v>
      </c>
      <c r="S868" s="13">
        <f t="shared" si="53"/>
        <v>42025.637939814813</v>
      </c>
      <c r="T868" s="13">
        <f t="shared" si="54"/>
        <v>42063.423611111109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5"/>
        <v>0.2402</v>
      </c>
      <c r="P869" s="6">
        <f t="shared" si="52"/>
        <v>109.18181818181819</v>
      </c>
      <c r="Q869" t="s">
        <v>8342</v>
      </c>
      <c r="R869" t="s">
        <v>8310</v>
      </c>
      <c r="S869" s="13">
        <f t="shared" si="53"/>
        <v>40088.105393518519</v>
      </c>
      <c r="T869" s="13">
        <f t="shared" si="54"/>
        <v>40147.999305555553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5"/>
        <v>1.1111111111111111E-3</v>
      </c>
      <c r="P870" s="6">
        <f t="shared" si="52"/>
        <v>50</v>
      </c>
      <c r="Q870" t="s">
        <v>8342</v>
      </c>
      <c r="R870" t="s">
        <v>8310</v>
      </c>
      <c r="S870" s="13">
        <f t="shared" si="53"/>
        <v>41616.027754629627</v>
      </c>
      <c r="T870" s="13">
        <f t="shared" si="54"/>
        <v>41645.819421296292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5"/>
        <v>0.11818181818181818</v>
      </c>
      <c r="P871" s="6">
        <f t="shared" si="52"/>
        <v>346.66666666666669</v>
      </c>
      <c r="Q871" t="s">
        <v>8342</v>
      </c>
      <c r="R871" t="s">
        <v>8310</v>
      </c>
      <c r="S871" s="13">
        <f t="shared" si="53"/>
        <v>41342.845567129632</v>
      </c>
      <c r="T871" s="13">
        <f t="shared" si="54"/>
        <v>41372.595567129625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5"/>
        <v>3.0999999999999999E-3</v>
      </c>
      <c r="P872" s="6">
        <f t="shared" si="52"/>
        <v>12.4</v>
      </c>
      <c r="Q872" t="s">
        <v>8342</v>
      </c>
      <c r="R872" t="s">
        <v>8310</v>
      </c>
      <c r="S872" s="13">
        <f t="shared" si="53"/>
        <v>41488.022256944445</v>
      </c>
      <c r="T872" s="13">
        <f t="shared" si="54"/>
        <v>41517.813923611109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5"/>
        <v>5.4166666666666669E-2</v>
      </c>
      <c r="P873" s="6">
        <f t="shared" si="52"/>
        <v>27.083333333333332</v>
      </c>
      <c r="Q873" t="s">
        <v>8342</v>
      </c>
      <c r="R873" t="s">
        <v>8310</v>
      </c>
      <c r="S873" s="13">
        <f t="shared" si="53"/>
        <v>41577.561284722222</v>
      </c>
      <c r="T873" s="13">
        <f t="shared" si="54"/>
        <v>41607.39461805555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5"/>
        <v>8.1250000000000003E-3</v>
      </c>
      <c r="P874" s="6">
        <f t="shared" si="52"/>
        <v>32.5</v>
      </c>
      <c r="Q874" t="s">
        <v>8342</v>
      </c>
      <c r="R874" t="s">
        <v>8310</v>
      </c>
      <c r="S874" s="13">
        <f t="shared" si="53"/>
        <v>40567.825543981482</v>
      </c>
      <c r="T874" s="13">
        <f t="shared" si="54"/>
        <v>40612.617210648146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5"/>
        <v>1.2857142857142857E-2</v>
      </c>
      <c r="P875" s="6">
        <f t="shared" si="52"/>
        <v>9</v>
      </c>
      <c r="Q875" t="s">
        <v>8342</v>
      </c>
      <c r="R875" t="s">
        <v>8310</v>
      </c>
      <c r="S875" s="13">
        <f t="shared" si="53"/>
        <v>41184.167129629634</v>
      </c>
      <c r="T875" s="13">
        <f t="shared" si="54"/>
        <v>41224.000462962962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5"/>
        <v>0.24333333333333335</v>
      </c>
      <c r="P876" s="6">
        <f t="shared" si="52"/>
        <v>34.761904761904759</v>
      </c>
      <c r="Q876" t="s">
        <v>8342</v>
      </c>
      <c r="R876" t="s">
        <v>8310</v>
      </c>
      <c r="S876" s="13">
        <f t="shared" si="53"/>
        <v>41368.583726851852</v>
      </c>
      <c r="T876" s="13">
        <f t="shared" si="54"/>
        <v>41398.375393518516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5"/>
        <v>0</v>
      </c>
      <c r="P877" s="6" t="e">
        <f t="shared" si="52"/>
        <v>#DIV/0!</v>
      </c>
      <c r="Q877" t="s">
        <v>8342</v>
      </c>
      <c r="R877" t="s">
        <v>8310</v>
      </c>
      <c r="S877" s="13">
        <f t="shared" si="53"/>
        <v>42248.723738425921</v>
      </c>
      <c r="T877" s="13">
        <f t="shared" si="54"/>
        <v>42268.515405092585</v>
      </c>
    </row>
    <row r="878" spans="1:20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5"/>
        <v>0.40799492385786801</v>
      </c>
      <c r="P878" s="6">
        <f t="shared" si="52"/>
        <v>28.577777777777779</v>
      </c>
      <c r="Q878" t="s">
        <v>8342</v>
      </c>
      <c r="R878" t="s">
        <v>8310</v>
      </c>
      <c r="S878" s="13">
        <f t="shared" si="53"/>
        <v>41276.496840277774</v>
      </c>
      <c r="T878" s="13">
        <f t="shared" si="54"/>
        <v>41309.288506944438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5"/>
        <v>0.67549999999999999</v>
      </c>
      <c r="P879" s="6">
        <f t="shared" si="52"/>
        <v>46.586206896551722</v>
      </c>
      <c r="Q879" t="s">
        <v>8342</v>
      </c>
      <c r="R879" t="s">
        <v>8310</v>
      </c>
      <c r="S879" s="13">
        <f t="shared" si="53"/>
        <v>41597.788888888892</v>
      </c>
      <c r="T879" s="13">
        <f t="shared" si="54"/>
        <v>41627.580555555556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5"/>
        <v>1.2999999999999999E-2</v>
      </c>
      <c r="P880" s="6">
        <f t="shared" si="52"/>
        <v>32.5</v>
      </c>
      <c r="Q880" t="s">
        <v>8342</v>
      </c>
      <c r="R880" t="s">
        <v>8310</v>
      </c>
      <c r="S880" s="13">
        <f t="shared" si="53"/>
        <v>40505.232916666668</v>
      </c>
      <c r="T880" s="13">
        <f t="shared" si="54"/>
        <v>40535.024583333332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5"/>
        <v>0.30666666666666664</v>
      </c>
      <c r="P881" s="6">
        <f t="shared" si="52"/>
        <v>21.466666666666665</v>
      </c>
      <c r="Q881" t="s">
        <v>8342</v>
      </c>
      <c r="R881" t="s">
        <v>8310</v>
      </c>
      <c r="S881" s="13">
        <f t="shared" si="53"/>
        <v>41037.829918981479</v>
      </c>
      <c r="T881" s="13">
        <f t="shared" si="54"/>
        <v>41058.621585648143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5"/>
        <v>2.9894179894179893E-2</v>
      </c>
      <c r="P882" s="6">
        <f t="shared" si="52"/>
        <v>14.125</v>
      </c>
      <c r="Q882" t="s">
        <v>8342</v>
      </c>
      <c r="R882" t="s">
        <v>8311</v>
      </c>
      <c r="S882" s="13">
        <f t="shared" si="53"/>
        <v>41179.32104166667</v>
      </c>
      <c r="T882" s="13">
        <f t="shared" si="54"/>
        <v>41212.112708333334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5"/>
        <v>8.0000000000000002E-3</v>
      </c>
      <c r="P883" s="6">
        <f t="shared" si="52"/>
        <v>30</v>
      </c>
      <c r="Q883" t="s">
        <v>8342</v>
      </c>
      <c r="R883" t="s">
        <v>8311</v>
      </c>
      <c r="S883" s="13">
        <f t="shared" si="53"/>
        <v>40877.25099537037</v>
      </c>
      <c r="T883" s="13">
        <f t="shared" si="54"/>
        <v>40922.042662037034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5"/>
        <v>0.20133333333333334</v>
      </c>
      <c r="P884" s="6">
        <f t="shared" si="52"/>
        <v>21.571428571428573</v>
      </c>
      <c r="Q884" t="s">
        <v>8342</v>
      </c>
      <c r="R884" t="s">
        <v>8311</v>
      </c>
      <c r="S884" s="13">
        <f t="shared" si="53"/>
        <v>40759.860532407409</v>
      </c>
      <c r="T884" s="13">
        <f t="shared" si="54"/>
        <v>40792.652199074073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5"/>
        <v>0.4002</v>
      </c>
      <c r="P885" s="6">
        <f t="shared" si="52"/>
        <v>83.375</v>
      </c>
      <c r="Q885" t="s">
        <v>8342</v>
      </c>
      <c r="R885" t="s">
        <v>8311</v>
      </c>
      <c r="S885" s="13">
        <f t="shared" si="53"/>
        <v>42371.935590277775</v>
      </c>
      <c r="T885" s="13">
        <f t="shared" si="54"/>
        <v>42431.727256944439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5"/>
        <v>0.01</v>
      </c>
      <c r="P886" s="6">
        <f t="shared" si="52"/>
        <v>10</v>
      </c>
      <c r="Q886" t="s">
        <v>8342</v>
      </c>
      <c r="R886" t="s">
        <v>8311</v>
      </c>
      <c r="S886" s="13">
        <f t="shared" si="53"/>
        <v>40981.802615740737</v>
      </c>
      <c r="T886" s="13">
        <f t="shared" si="54"/>
        <v>41040.896527777775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5"/>
        <v>0.75</v>
      </c>
      <c r="P887" s="6">
        <f t="shared" si="52"/>
        <v>35.714285714285715</v>
      </c>
      <c r="Q887" t="s">
        <v>8342</v>
      </c>
      <c r="R887" t="s">
        <v>8311</v>
      </c>
      <c r="S887" s="13">
        <f t="shared" si="53"/>
        <v>42713.941099537042</v>
      </c>
      <c r="T887" s="13">
        <f t="shared" si="54"/>
        <v>42734.732766203706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5"/>
        <v>0.41</v>
      </c>
      <c r="P888" s="6">
        <f t="shared" si="52"/>
        <v>29.285714285714285</v>
      </c>
      <c r="Q888" t="s">
        <v>8342</v>
      </c>
      <c r="R888" t="s">
        <v>8311</v>
      </c>
      <c r="S888" s="13">
        <f t="shared" si="53"/>
        <v>42603.870520833334</v>
      </c>
      <c r="T888" s="13">
        <f t="shared" si="54"/>
        <v>42628.662187499998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5"/>
        <v>0</v>
      </c>
      <c r="P889" s="6" t="e">
        <f t="shared" si="52"/>
        <v>#DIV/0!</v>
      </c>
      <c r="Q889" t="s">
        <v>8342</v>
      </c>
      <c r="R889" t="s">
        <v>8311</v>
      </c>
      <c r="S889" s="13">
        <f t="shared" si="53"/>
        <v>41026.958969907406</v>
      </c>
      <c r="T889" s="13">
        <f t="shared" si="54"/>
        <v>41056.75063657407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5"/>
        <v>7.1999999999999995E-2</v>
      </c>
      <c r="P890" s="6">
        <f t="shared" si="52"/>
        <v>18</v>
      </c>
      <c r="Q890" t="s">
        <v>8342</v>
      </c>
      <c r="R890" t="s">
        <v>8311</v>
      </c>
      <c r="S890" s="13">
        <f t="shared" si="53"/>
        <v>40751.753298611111</v>
      </c>
      <c r="T890" s="13">
        <f t="shared" si="54"/>
        <v>40787.041666666664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5"/>
        <v>9.4412800000000005E-2</v>
      </c>
      <c r="P891" s="6">
        <f t="shared" si="52"/>
        <v>73.760000000000005</v>
      </c>
      <c r="Q891" t="s">
        <v>8342</v>
      </c>
      <c r="R891" t="s">
        <v>8311</v>
      </c>
      <c r="S891" s="13">
        <f t="shared" si="53"/>
        <v>41887.784062500003</v>
      </c>
      <c r="T891" s="13">
        <f t="shared" si="54"/>
        <v>41917.575729166667</v>
      </c>
    </row>
    <row r="892" spans="1:20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5"/>
        <v>4.1666666666666664E-2</v>
      </c>
      <c r="P892" s="6">
        <f t="shared" si="52"/>
        <v>31.25</v>
      </c>
      <c r="Q892" t="s">
        <v>8342</v>
      </c>
      <c r="R892" t="s">
        <v>8311</v>
      </c>
      <c r="S892" s="13">
        <f t="shared" si="53"/>
        <v>41569.698831018519</v>
      </c>
      <c r="T892" s="13">
        <f t="shared" si="54"/>
        <v>41599.532164351847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5"/>
        <v>3.2500000000000001E-2</v>
      </c>
      <c r="P893" s="6">
        <f t="shared" si="52"/>
        <v>28.888888888888889</v>
      </c>
      <c r="Q893" t="s">
        <v>8342</v>
      </c>
      <c r="R893" t="s">
        <v>8311</v>
      </c>
      <c r="S893" s="13">
        <f t="shared" si="53"/>
        <v>41842.031597222223</v>
      </c>
      <c r="T893" s="13">
        <f t="shared" si="54"/>
        <v>41871.823263888888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5"/>
        <v>0.40749999999999997</v>
      </c>
      <c r="P894" s="6">
        <f t="shared" si="52"/>
        <v>143.8235294117647</v>
      </c>
      <c r="Q894" t="s">
        <v>8342</v>
      </c>
      <c r="R894" t="s">
        <v>8311</v>
      </c>
      <c r="S894" s="13">
        <f t="shared" si="53"/>
        <v>40304.20003472222</v>
      </c>
      <c r="T894" s="13">
        <f t="shared" si="54"/>
        <v>40390.958333333328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5"/>
        <v>0.1</v>
      </c>
      <c r="P895" s="6">
        <f t="shared" si="52"/>
        <v>40</v>
      </c>
      <c r="Q895" t="s">
        <v>8342</v>
      </c>
      <c r="R895" t="s">
        <v>8311</v>
      </c>
      <c r="S895" s="13">
        <f t="shared" si="53"/>
        <v>42065.897719907407</v>
      </c>
      <c r="T895" s="13">
        <f t="shared" si="54"/>
        <v>42095.647719907407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5"/>
        <v>0.39169999999999999</v>
      </c>
      <c r="P896" s="6">
        <f t="shared" si="52"/>
        <v>147.81132075471697</v>
      </c>
      <c r="Q896" t="s">
        <v>8342</v>
      </c>
      <c r="R896" t="s">
        <v>8311</v>
      </c>
      <c r="S896" s="13">
        <f t="shared" si="53"/>
        <v>42496.981597222228</v>
      </c>
      <c r="T896" s="13">
        <f t="shared" si="54"/>
        <v>42526.773263888892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5"/>
        <v>2.4375000000000001E-2</v>
      </c>
      <c r="P897" s="6">
        <f t="shared" si="52"/>
        <v>27.857142857142858</v>
      </c>
      <c r="Q897" t="s">
        <v>8342</v>
      </c>
      <c r="R897" t="s">
        <v>8311</v>
      </c>
      <c r="S897" s="13">
        <f t="shared" si="53"/>
        <v>40431.127650462964</v>
      </c>
      <c r="T897" s="13">
        <f t="shared" si="54"/>
        <v>40475.919317129628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5"/>
        <v>0.4</v>
      </c>
      <c r="P898" s="6">
        <f t="shared" si="52"/>
        <v>44.444444444444443</v>
      </c>
      <c r="Q898" t="s">
        <v>8342</v>
      </c>
      <c r="R898" t="s">
        <v>8311</v>
      </c>
      <c r="S898" s="13">
        <f t="shared" si="53"/>
        <v>42218.872986111113</v>
      </c>
      <c r="T898" s="13">
        <f t="shared" si="54"/>
        <v>42243.958333333336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55"/>
        <v>0</v>
      </c>
      <c r="P899" s="6" t="e">
        <f t="shared" ref="P899:P962" si="56">E899/L899</f>
        <v>#DIV/0!</v>
      </c>
      <c r="Q899" t="s">
        <v>8342</v>
      </c>
      <c r="R899" t="s">
        <v>8311</v>
      </c>
      <c r="S899" s="13">
        <f t="shared" ref="S899:S962" si="57">(((J899/60)/60)/24)+DATE(1970,1,1)</f>
        <v>41211.688750000001</v>
      </c>
      <c r="T899" s="13">
        <f t="shared" ref="T899:T962" si="58">(((I899/60)/60)/24)+DATE(1970,1,1)+(-5/24)</f>
        <v>41241.52208333333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ref="O900:O963" si="59">E900/D900</f>
        <v>2.8000000000000001E-2</v>
      </c>
      <c r="P900" s="6">
        <f t="shared" si="56"/>
        <v>35</v>
      </c>
      <c r="Q900" t="s">
        <v>8342</v>
      </c>
      <c r="R900" t="s">
        <v>8311</v>
      </c>
      <c r="S900" s="13">
        <f t="shared" si="57"/>
        <v>40878.758217592593</v>
      </c>
      <c r="T900" s="13">
        <f t="shared" si="58"/>
        <v>40923.549884259257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9"/>
        <v>0.37333333333333335</v>
      </c>
      <c r="P901" s="6">
        <f t="shared" si="56"/>
        <v>35</v>
      </c>
      <c r="Q901" t="s">
        <v>8342</v>
      </c>
      <c r="R901" t="s">
        <v>8311</v>
      </c>
      <c r="S901" s="13">
        <f t="shared" si="57"/>
        <v>40646.099097222221</v>
      </c>
      <c r="T901" s="13">
        <f t="shared" si="58"/>
        <v>40690.890763888885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9"/>
        <v>4.1999999999999997E-3</v>
      </c>
      <c r="P902" s="6">
        <f t="shared" si="56"/>
        <v>10.5</v>
      </c>
      <c r="Q902" t="s">
        <v>8342</v>
      </c>
      <c r="R902" t="s">
        <v>8310</v>
      </c>
      <c r="S902" s="13">
        <f t="shared" si="57"/>
        <v>42429.84956018519</v>
      </c>
      <c r="T902" s="13">
        <f t="shared" si="58"/>
        <v>42459.599560185183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9"/>
        <v>0</v>
      </c>
      <c r="P903" s="6" t="e">
        <f t="shared" si="56"/>
        <v>#DIV/0!</v>
      </c>
      <c r="Q903" t="s">
        <v>8342</v>
      </c>
      <c r="R903" t="s">
        <v>8310</v>
      </c>
      <c r="S903" s="13">
        <f t="shared" si="57"/>
        <v>40291.81150462963</v>
      </c>
      <c r="T903" s="13">
        <f t="shared" si="58"/>
        <v>40337.59097222222</v>
      </c>
    </row>
    <row r="904" spans="1:20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9"/>
        <v>3.0000000000000001E-3</v>
      </c>
      <c r="P904" s="6">
        <f t="shared" si="56"/>
        <v>30</v>
      </c>
      <c r="Q904" t="s">
        <v>8342</v>
      </c>
      <c r="R904" t="s">
        <v>8310</v>
      </c>
      <c r="S904" s="13">
        <f t="shared" si="57"/>
        <v>41829.965532407405</v>
      </c>
      <c r="T904" s="13">
        <f t="shared" si="58"/>
        <v>41881.4375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9"/>
        <v>3.2000000000000001E-2</v>
      </c>
      <c r="P905" s="6">
        <f t="shared" si="56"/>
        <v>40</v>
      </c>
      <c r="Q905" t="s">
        <v>8342</v>
      </c>
      <c r="R905" t="s">
        <v>8310</v>
      </c>
      <c r="S905" s="13">
        <f t="shared" si="57"/>
        <v>41149.796064814815</v>
      </c>
      <c r="T905" s="13">
        <f t="shared" si="58"/>
        <v>41174.892361111109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9"/>
        <v>3.0200000000000001E-3</v>
      </c>
      <c r="P906" s="6">
        <f t="shared" si="56"/>
        <v>50.333333333333336</v>
      </c>
      <c r="Q906" t="s">
        <v>8342</v>
      </c>
      <c r="R906" t="s">
        <v>8310</v>
      </c>
      <c r="S906" s="13">
        <f t="shared" si="57"/>
        <v>42342.080289351856</v>
      </c>
      <c r="T906" s="13">
        <f t="shared" si="58"/>
        <v>42371.87195601852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9"/>
        <v>3.0153846153846153E-2</v>
      </c>
      <c r="P907" s="6">
        <f t="shared" si="56"/>
        <v>32.666666666666664</v>
      </c>
      <c r="Q907" t="s">
        <v>8342</v>
      </c>
      <c r="R907" t="s">
        <v>8310</v>
      </c>
      <c r="S907" s="13">
        <f t="shared" si="57"/>
        <v>40507.239884259259</v>
      </c>
      <c r="T907" s="13">
        <f t="shared" si="58"/>
        <v>40567.031550925924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9"/>
        <v>0</v>
      </c>
      <c r="P908" s="6" t="e">
        <f t="shared" si="56"/>
        <v>#DIV/0!</v>
      </c>
      <c r="Q908" t="s">
        <v>8342</v>
      </c>
      <c r="R908" t="s">
        <v>8310</v>
      </c>
      <c r="S908" s="13">
        <f t="shared" si="57"/>
        <v>41681.189699074072</v>
      </c>
      <c r="T908" s="13">
        <f t="shared" si="58"/>
        <v>41710.939699074072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9"/>
        <v>0</v>
      </c>
      <c r="P909" s="6" t="e">
        <f t="shared" si="56"/>
        <v>#DIV/0!</v>
      </c>
      <c r="Q909" t="s">
        <v>8342</v>
      </c>
      <c r="R909" t="s">
        <v>8310</v>
      </c>
      <c r="S909" s="13">
        <f t="shared" si="57"/>
        <v>40767.192395833335</v>
      </c>
      <c r="T909" s="13">
        <f t="shared" si="58"/>
        <v>40796.9840625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9"/>
        <v>0</v>
      </c>
      <c r="P910" s="6" t="e">
        <f t="shared" si="56"/>
        <v>#DIV/0!</v>
      </c>
      <c r="Q910" t="s">
        <v>8342</v>
      </c>
      <c r="R910" t="s">
        <v>8310</v>
      </c>
      <c r="S910" s="13">
        <f t="shared" si="57"/>
        <v>40340.801562499997</v>
      </c>
      <c r="T910" s="13">
        <f t="shared" si="58"/>
        <v>40385.999305555553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9"/>
        <v>3.2500000000000001E-2</v>
      </c>
      <c r="P911" s="6">
        <f t="shared" si="56"/>
        <v>65</v>
      </c>
      <c r="Q911" t="s">
        <v>8342</v>
      </c>
      <c r="R911" t="s">
        <v>8310</v>
      </c>
      <c r="S911" s="13">
        <f t="shared" si="57"/>
        <v>41081.69027777778</v>
      </c>
      <c r="T911" s="13">
        <f t="shared" si="58"/>
        <v>41112.958333333328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9"/>
        <v>0.22363636363636363</v>
      </c>
      <c r="P912" s="6">
        <f t="shared" si="56"/>
        <v>24.6</v>
      </c>
      <c r="Q912" t="s">
        <v>8342</v>
      </c>
      <c r="R912" t="s">
        <v>8310</v>
      </c>
      <c r="S912" s="13">
        <f t="shared" si="57"/>
        <v>42737.545358796298</v>
      </c>
      <c r="T912" s="13">
        <f t="shared" si="58"/>
        <v>42797.337025462963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9"/>
        <v>0</v>
      </c>
      <c r="P913" s="6" t="e">
        <f t="shared" si="56"/>
        <v>#DIV/0!</v>
      </c>
      <c r="Q913" t="s">
        <v>8342</v>
      </c>
      <c r="R913" t="s">
        <v>8310</v>
      </c>
      <c r="S913" s="13">
        <f t="shared" si="57"/>
        <v>41642.005150462966</v>
      </c>
      <c r="T913" s="13">
        <f t="shared" si="58"/>
        <v>41662.796817129631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9"/>
        <v>8.5714285714285719E-3</v>
      </c>
      <c r="P914" s="6">
        <f t="shared" si="56"/>
        <v>15</v>
      </c>
      <c r="Q914" t="s">
        <v>8342</v>
      </c>
      <c r="R914" t="s">
        <v>8310</v>
      </c>
      <c r="S914" s="13">
        <f t="shared" si="57"/>
        <v>41194.109340277777</v>
      </c>
      <c r="T914" s="13">
        <f t="shared" si="58"/>
        <v>41253.942673611105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9"/>
        <v>6.6066666666666662E-2</v>
      </c>
      <c r="P915" s="6">
        <f t="shared" si="56"/>
        <v>82.583333333333329</v>
      </c>
      <c r="Q915" t="s">
        <v>8342</v>
      </c>
      <c r="R915" t="s">
        <v>8310</v>
      </c>
      <c r="S915" s="13">
        <f t="shared" si="57"/>
        <v>41004.139108796298</v>
      </c>
      <c r="T915" s="13">
        <f t="shared" si="58"/>
        <v>41033.930775462963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9"/>
        <v>0</v>
      </c>
      <c r="P916" s="6" t="e">
        <f t="shared" si="56"/>
        <v>#DIV/0!</v>
      </c>
      <c r="Q916" t="s">
        <v>8342</v>
      </c>
      <c r="R916" t="s">
        <v>8310</v>
      </c>
      <c r="S916" s="13">
        <f t="shared" si="57"/>
        <v>41116.763275462967</v>
      </c>
      <c r="T916" s="13">
        <f t="shared" si="58"/>
        <v>41146.554942129631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9"/>
        <v>5.7692307692307696E-2</v>
      </c>
      <c r="P917" s="6">
        <f t="shared" si="56"/>
        <v>41.666666666666664</v>
      </c>
      <c r="Q917" t="s">
        <v>8342</v>
      </c>
      <c r="R917" t="s">
        <v>8310</v>
      </c>
      <c r="S917" s="13">
        <f t="shared" si="57"/>
        <v>40937.679560185185</v>
      </c>
      <c r="T917" s="13">
        <f t="shared" si="58"/>
        <v>40968.999305555553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9"/>
        <v>0</v>
      </c>
      <c r="P918" s="6" t="e">
        <f t="shared" si="56"/>
        <v>#DIV/0!</v>
      </c>
      <c r="Q918" t="s">
        <v>8342</v>
      </c>
      <c r="R918" t="s">
        <v>8310</v>
      </c>
      <c r="S918" s="13">
        <f t="shared" si="57"/>
        <v>40434.853402777779</v>
      </c>
      <c r="T918" s="13">
        <f t="shared" si="58"/>
        <v>40473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9"/>
        <v>6.0000000000000001E-3</v>
      </c>
      <c r="P919" s="6">
        <f t="shared" si="56"/>
        <v>30</v>
      </c>
      <c r="Q919" t="s">
        <v>8342</v>
      </c>
      <c r="R919" t="s">
        <v>8310</v>
      </c>
      <c r="S919" s="13">
        <f t="shared" si="57"/>
        <v>41802.94363425926</v>
      </c>
      <c r="T919" s="13">
        <f t="shared" si="58"/>
        <v>41833.895833333328</v>
      </c>
    </row>
    <row r="920" spans="1:20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9"/>
        <v>5.0256410256410255E-2</v>
      </c>
      <c r="P920" s="6">
        <f t="shared" si="56"/>
        <v>19.600000000000001</v>
      </c>
      <c r="Q920" t="s">
        <v>8342</v>
      </c>
      <c r="R920" t="s">
        <v>8310</v>
      </c>
      <c r="S920" s="13">
        <f t="shared" si="57"/>
        <v>41944.916215277779</v>
      </c>
      <c r="T920" s="13">
        <f t="shared" si="58"/>
        <v>41974.749548611107</v>
      </c>
    </row>
    <row r="921" spans="1:20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9"/>
        <v>5.0000000000000001E-3</v>
      </c>
      <c r="P921" s="6">
        <f t="shared" si="56"/>
        <v>100</v>
      </c>
      <c r="Q921" t="s">
        <v>8342</v>
      </c>
      <c r="R921" t="s">
        <v>8310</v>
      </c>
      <c r="S921" s="13">
        <f t="shared" si="57"/>
        <v>41227.641724537039</v>
      </c>
      <c r="T921" s="13">
        <f t="shared" si="58"/>
        <v>41262.433391203704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9"/>
        <v>0</v>
      </c>
      <c r="P922" s="6" t="e">
        <f t="shared" si="56"/>
        <v>#DIV/0!</v>
      </c>
      <c r="Q922" t="s">
        <v>8342</v>
      </c>
      <c r="R922" t="s">
        <v>8310</v>
      </c>
      <c r="S922" s="13">
        <f t="shared" si="57"/>
        <v>41562.67155092593</v>
      </c>
      <c r="T922" s="13">
        <f t="shared" si="58"/>
        <v>41592.504884259259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9"/>
        <v>0.309</v>
      </c>
      <c r="P923" s="6">
        <f t="shared" si="56"/>
        <v>231.75</v>
      </c>
      <c r="Q923" t="s">
        <v>8342</v>
      </c>
      <c r="R923" t="s">
        <v>8310</v>
      </c>
      <c r="S923" s="13">
        <f t="shared" si="57"/>
        <v>40847.171018518515</v>
      </c>
      <c r="T923" s="13">
        <f t="shared" si="58"/>
        <v>40889.004351851851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9"/>
        <v>0.21037037037037037</v>
      </c>
      <c r="P924" s="6">
        <f t="shared" si="56"/>
        <v>189.33333333333334</v>
      </c>
      <c r="Q924" t="s">
        <v>8342</v>
      </c>
      <c r="R924" t="s">
        <v>8310</v>
      </c>
      <c r="S924" s="13">
        <f t="shared" si="57"/>
        <v>41878.530011574076</v>
      </c>
      <c r="T924" s="13">
        <f t="shared" si="58"/>
        <v>41913.32167824074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9"/>
        <v>2.1999999999999999E-2</v>
      </c>
      <c r="P925" s="6">
        <f t="shared" si="56"/>
        <v>55</v>
      </c>
      <c r="Q925" t="s">
        <v>8342</v>
      </c>
      <c r="R925" t="s">
        <v>8310</v>
      </c>
      <c r="S925" s="13">
        <f t="shared" si="57"/>
        <v>41934.959756944445</v>
      </c>
      <c r="T925" s="13">
        <f t="shared" si="58"/>
        <v>41964.793090277781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9"/>
        <v>0.109</v>
      </c>
      <c r="P926" s="6">
        <f t="shared" si="56"/>
        <v>21.8</v>
      </c>
      <c r="Q926" t="s">
        <v>8342</v>
      </c>
      <c r="R926" t="s">
        <v>8310</v>
      </c>
      <c r="S926" s="13">
        <f t="shared" si="57"/>
        <v>41288.942928240744</v>
      </c>
      <c r="T926" s="13">
        <f t="shared" si="58"/>
        <v>41318.734594907408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9"/>
        <v>2.6666666666666668E-2</v>
      </c>
      <c r="P927" s="6">
        <f t="shared" si="56"/>
        <v>32</v>
      </c>
      <c r="Q927" t="s">
        <v>8342</v>
      </c>
      <c r="R927" t="s">
        <v>8310</v>
      </c>
      <c r="S927" s="13">
        <f t="shared" si="57"/>
        <v>41575.880914351852</v>
      </c>
      <c r="T927" s="13">
        <f t="shared" si="58"/>
        <v>41605.71424768518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9"/>
        <v>0</v>
      </c>
      <c r="P928" s="6" t="e">
        <f t="shared" si="56"/>
        <v>#DIV/0!</v>
      </c>
      <c r="Q928" t="s">
        <v>8342</v>
      </c>
      <c r="R928" t="s">
        <v>8310</v>
      </c>
      <c r="S928" s="13">
        <f t="shared" si="57"/>
        <v>40338.02002314815</v>
      </c>
      <c r="T928" s="13">
        <f t="shared" si="58"/>
        <v>40367.736111111109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9"/>
        <v>0</v>
      </c>
      <c r="P929" s="6" t="e">
        <f t="shared" si="56"/>
        <v>#DIV/0!</v>
      </c>
      <c r="Q929" t="s">
        <v>8342</v>
      </c>
      <c r="R929" t="s">
        <v>8310</v>
      </c>
      <c r="S929" s="13">
        <f t="shared" si="57"/>
        <v>41013.822858796295</v>
      </c>
      <c r="T929" s="13">
        <f t="shared" si="58"/>
        <v>41043.614525462959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9"/>
        <v>0.10862068965517241</v>
      </c>
      <c r="P930" s="6">
        <f t="shared" si="56"/>
        <v>56.25</v>
      </c>
      <c r="Q930" t="s">
        <v>8342</v>
      </c>
      <c r="R930" t="s">
        <v>8310</v>
      </c>
      <c r="S930" s="13">
        <f t="shared" si="57"/>
        <v>41180.86241898148</v>
      </c>
      <c r="T930" s="13">
        <f t="shared" si="58"/>
        <v>41230.791666666664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9"/>
        <v>0</v>
      </c>
      <c r="P931" s="6" t="e">
        <f t="shared" si="56"/>
        <v>#DIV/0!</v>
      </c>
      <c r="Q931" t="s">
        <v>8342</v>
      </c>
      <c r="R931" t="s">
        <v>8310</v>
      </c>
      <c r="S931" s="13">
        <f t="shared" si="57"/>
        <v>40978.238067129627</v>
      </c>
      <c r="T931" s="13">
        <f t="shared" si="58"/>
        <v>41007.988067129627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9"/>
        <v>0.38333333333333336</v>
      </c>
      <c r="P932" s="6">
        <f t="shared" si="56"/>
        <v>69</v>
      </c>
      <c r="Q932" t="s">
        <v>8342</v>
      </c>
      <c r="R932" t="s">
        <v>8310</v>
      </c>
      <c r="S932" s="13">
        <f t="shared" si="57"/>
        <v>40312.915578703702</v>
      </c>
      <c r="T932" s="13">
        <f t="shared" si="58"/>
        <v>40354.688888888886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9"/>
        <v>6.5500000000000003E-2</v>
      </c>
      <c r="P933" s="6">
        <f t="shared" si="56"/>
        <v>18.714285714285715</v>
      </c>
      <c r="Q933" t="s">
        <v>8342</v>
      </c>
      <c r="R933" t="s">
        <v>8310</v>
      </c>
      <c r="S933" s="13">
        <f t="shared" si="57"/>
        <v>41680.359976851854</v>
      </c>
      <c r="T933" s="13">
        <f t="shared" si="58"/>
        <v>41714.708333333328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9"/>
        <v>0.14536842105263159</v>
      </c>
      <c r="P934" s="6">
        <f t="shared" si="56"/>
        <v>46.033333333333331</v>
      </c>
      <c r="Q934" t="s">
        <v>8342</v>
      </c>
      <c r="R934" t="s">
        <v>8310</v>
      </c>
      <c r="S934" s="13">
        <f t="shared" si="57"/>
        <v>41310.969270833331</v>
      </c>
      <c r="T934" s="13">
        <f t="shared" si="58"/>
        <v>41355.719270833331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9"/>
        <v>0.06</v>
      </c>
      <c r="P935" s="6">
        <f t="shared" si="56"/>
        <v>60</v>
      </c>
      <c r="Q935" t="s">
        <v>8342</v>
      </c>
      <c r="R935" t="s">
        <v>8310</v>
      </c>
      <c r="S935" s="13">
        <f t="shared" si="57"/>
        <v>41711.169085648151</v>
      </c>
      <c r="T935" s="13">
        <f t="shared" si="58"/>
        <v>41770.960752314815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9"/>
        <v>0.30399999999999999</v>
      </c>
      <c r="P936" s="6">
        <f t="shared" si="56"/>
        <v>50.666666666666664</v>
      </c>
      <c r="Q936" t="s">
        <v>8342</v>
      </c>
      <c r="R936" t="s">
        <v>8310</v>
      </c>
      <c r="S936" s="13">
        <f t="shared" si="57"/>
        <v>41733.737083333333</v>
      </c>
      <c r="T936" s="13">
        <f t="shared" si="58"/>
        <v>41763.041666666664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9"/>
        <v>1.4285714285714285E-2</v>
      </c>
      <c r="P937" s="6">
        <f t="shared" si="56"/>
        <v>25</v>
      </c>
      <c r="Q937" t="s">
        <v>8342</v>
      </c>
      <c r="R937" t="s">
        <v>8310</v>
      </c>
      <c r="S937" s="13">
        <f t="shared" si="57"/>
        <v>42368.333668981482</v>
      </c>
      <c r="T937" s="13">
        <f t="shared" si="58"/>
        <v>42398.125335648147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9"/>
        <v>0</v>
      </c>
      <c r="P938" s="6" t="e">
        <f t="shared" si="56"/>
        <v>#DIV/0!</v>
      </c>
      <c r="Q938" t="s">
        <v>8342</v>
      </c>
      <c r="R938" t="s">
        <v>8310</v>
      </c>
      <c r="S938" s="13">
        <f t="shared" si="57"/>
        <v>40883.024178240739</v>
      </c>
      <c r="T938" s="13">
        <f t="shared" si="58"/>
        <v>40926.625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9"/>
        <v>1.1428571428571429E-2</v>
      </c>
      <c r="P939" s="6">
        <f t="shared" si="56"/>
        <v>20</v>
      </c>
      <c r="Q939" t="s">
        <v>8342</v>
      </c>
      <c r="R939" t="s">
        <v>8310</v>
      </c>
      <c r="S939" s="13">
        <f t="shared" si="57"/>
        <v>41551.798113425924</v>
      </c>
      <c r="T939" s="13">
        <f t="shared" si="58"/>
        <v>41581.63144675926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9"/>
        <v>3.5714285714285713E-3</v>
      </c>
      <c r="P940" s="6">
        <f t="shared" si="56"/>
        <v>25</v>
      </c>
      <c r="Q940" t="s">
        <v>8342</v>
      </c>
      <c r="R940" t="s">
        <v>8310</v>
      </c>
      <c r="S940" s="13">
        <f t="shared" si="57"/>
        <v>41124.479722222226</v>
      </c>
      <c r="T940" s="13">
        <f t="shared" si="58"/>
        <v>41154.27138888889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9"/>
        <v>1.4545454545454545E-2</v>
      </c>
      <c r="P941" s="6">
        <f t="shared" si="56"/>
        <v>20</v>
      </c>
      <c r="Q941" t="s">
        <v>8342</v>
      </c>
      <c r="R941" t="s">
        <v>8310</v>
      </c>
      <c r="S941" s="13">
        <f t="shared" si="57"/>
        <v>41416.763171296298</v>
      </c>
      <c r="T941" s="13">
        <f t="shared" si="58"/>
        <v>41455.623611111107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9"/>
        <v>0.17155555555555554</v>
      </c>
      <c r="P942" s="6">
        <f t="shared" si="56"/>
        <v>110.28571428571429</v>
      </c>
      <c r="Q942" t="s">
        <v>8336</v>
      </c>
      <c r="R942" t="s">
        <v>8338</v>
      </c>
      <c r="S942" s="13">
        <f t="shared" si="57"/>
        <v>42182.008402777778</v>
      </c>
      <c r="T942" s="13">
        <f t="shared" si="58"/>
        <v>42226.800069444442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9"/>
        <v>2.3220000000000001E-2</v>
      </c>
      <c r="P943" s="6">
        <f t="shared" si="56"/>
        <v>37.451612903225808</v>
      </c>
      <c r="Q943" t="s">
        <v>8336</v>
      </c>
      <c r="R943" t="s">
        <v>8338</v>
      </c>
      <c r="S943" s="13">
        <f t="shared" si="57"/>
        <v>42746.096585648149</v>
      </c>
      <c r="T943" s="13">
        <f t="shared" si="58"/>
        <v>42775.888252314813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9"/>
        <v>8.9066666666666669E-2</v>
      </c>
      <c r="P944" s="6">
        <f t="shared" si="56"/>
        <v>41.75</v>
      </c>
      <c r="Q944" t="s">
        <v>8336</v>
      </c>
      <c r="R944" t="s">
        <v>8338</v>
      </c>
      <c r="S944" s="13">
        <f t="shared" si="57"/>
        <v>42382.843287037031</v>
      </c>
      <c r="T944" s="13">
        <f t="shared" si="58"/>
        <v>42418.634953703695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9"/>
        <v>9.633333333333334E-2</v>
      </c>
      <c r="P945" s="6">
        <f t="shared" si="56"/>
        <v>24.083333333333332</v>
      </c>
      <c r="Q945" t="s">
        <v>8336</v>
      </c>
      <c r="R945" t="s">
        <v>8338</v>
      </c>
      <c r="S945" s="13">
        <f t="shared" si="57"/>
        <v>42673.66788194445</v>
      </c>
      <c r="T945" s="13">
        <f t="shared" si="58"/>
        <v>42703.501215277771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9"/>
        <v>0.13325999999999999</v>
      </c>
      <c r="P946" s="6">
        <f t="shared" si="56"/>
        <v>69.40625</v>
      </c>
      <c r="Q946" t="s">
        <v>8336</v>
      </c>
      <c r="R946" t="s">
        <v>8338</v>
      </c>
      <c r="S946" s="13">
        <f t="shared" si="57"/>
        <v>42444.583912037036</v>
      </c>
      <c r="T946" s="13">
        <f t="shared" si="58"/>
        <v>42478.374999999993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9"/>
        <v>2.4840000000000001E-2</v>
      </c>
      <c r="P947" s="6">
        <f t="shared" si="56"/>
        <v>155.25</v>
      </c>
      <c r="Q947" t="s">
        <v>8336</v>
      </c>
      <c r="R947" t="s">
        <v>8338</v>
      </c>
      <c r="S947" s="13">
        <f t="shared" si="57"/>
        <v>42732.872986111113</v>
      </c>
      <c r="T947" s="13">
        <f t="shared" si="58"/>
        <v>42784.790972222218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9"/>
        <v>1.9066666666666666E-2</v>
      </c>
      <c r="P948" s="6">
        <f t="shared" si="56"/>
        <v>57.2</v>
      </c>
      <c r="Q948" t="s">
        <v>8336</v>
      </c>
      <c r="R948" t="s">
        <v>8338</v>
      </c>
      <c r="S948" s="13">
        <f t="shared" si="57"/>
        <v>42592.750555555554</v>
      </c>
      <c r="T948" s="13">
        <f t="shared" si="58"/>
        <v>42622.542222222219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9"/>
        <v>0</v>
      </c>
      <c r="P949" s="6" t="e">
        <f t="shared" si="56"/>
        <v>#DIV/0!</v>
      </c>
      <c r="Q949" t="s">
        <v>8336</v>
      </c>
      <c r="R949" t="s">
        <v>8338</v>
      </c>
      <c r="S949" s="13">
        <f t="shared" si="57"/>
        <v>42491.781319444446</v>
      </c>
      <c r="T949" s="13">
        <f t="shared" si="58"/>
        <v>42551.57298611111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9"/>
        <v>0.12</v>
      </c>
      <c r="P950" s="6">
        <f t="shared" si="56"/>
        <v>60</v>
      </c>
      <c r="Q950" t="s">
        <v>8336</v>
      </c>
      <c r="R950" t="s">
        <v>8338</v>
      </c>
      <c r="S950" s="13">
        <f t="shared" si="57"/>
        <v>42411.828287037039</v>
      </c>
      <c r="T950" s="13">
        <f t="shared" si="58"/>
        <v>42441.619953703703</v>
      </c>
    </row>
    <row r="951" spans="1:20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9"/>
        <v>1.3650000000000001E-2</v>
      </c>
      <c r="P951" s="6">
        <f t="shared" si="56"/>
        <v>39</v>
      </c>
      <c r="Q951" t="s">
        <v>8336</v>
      </c>
      <c r="R951" t="s">
        <v>8338</v>
      </c>
      <c r="S951" s="13">
        <f t="shared" si="57"/>
        <v>42361.043703703705</v>
      </c>
      <c r="T951" s="13">
        <f t="shared" si="58"/>
        <v>42420.835370370369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9"/>
        <v>0.28039999999999998</v>
      </c>
      <c r="P952" s="6">
        <f t="shared" si="56"/>
        <v>58.416666666666664</v>
      </c>
      <c r="Q952" t="s">
        <v>8336</v>
      </c>
      <c r="R952" t="s">
        <v>8338</v>
      </c>
      <c r="S952" s="13">
        <f t="shared" si="57"/>
        <v>42356.750706018516</v>
      </c>
      <c r="T952" s="13">
        <f t="shared" si="58"/>
        <v>42386.54237268518</v>
      </c>
    </row>
    <row r="953" spans="1:20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9"/>
        <v>0.38390000000000002</v>
      </c>
      <c r="P953" s="6">
        <f t="shared" si="56"/>
        <v>158.63636363636363</v>
      </c>
      <c r="Q953" t="s">
        <v>8336</v>
      </c>
      <c r="R953" t="s">
        <v>8338</v>
      </c>
      <c r="S953" s="13">
        <f t="shared" si="57"/>
        <v>42480.653611111105</v>
      </c>
      <c r="T953" s="13">
        <f t="shared" si="58"/>
        <v>42525.44527777777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9"/>
        <v>0.39942857142857141</v>
      </c>
      <c r="P954" s="6">
        <f t="shared" si="56"/>
        <v>99.857142857142861</v>
      </c>
      <c r="Q954" t="s">
        <v>8336</v>
      </c>
      <c r="R954" t="s">
        <v>8338</v>
      </c>
      <c r="S954" s="13">
        <f t="shared" si="57"/>
        <v>42662.613564814819</v>
      </c>
      <c r="T954" s="13">
        <f t="shared" si="58"/>
        <v>42692.446898148148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9"/>
        <v>8.3999999999999995E-3</v>
      </c>
      <c r="P955" s="6">
        <f t="shared" si="56"/>
        <v>25.2</v>
      </c>
      <c r="Q955" t="s">
        <v>8336</v>
      </c>
      <c r="R955" t="s">
        <v>8338</v>
      </c>
      <c r="S955" s="13">
        <f t="shared" si="57"/>
        <v>41999.164340277777</v>
      </c>
      <c r="T955" s="13">
        <f t="shared" si="58"/>
        <v>42028.956006944441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9"/>
        <v>0.43406666666666666</v>
      </c>
      <c r="P956" s="6">
        <f t="shared" si="56"/>
        <v>89.191780821917803</v>
      </c>
      <c r="Q956" t="s">
        <v>8336</v>
      </c>
      <c r="R956" t="s">
        <v>8338</v>
      </c>
      <c r="S956" s="13">
        <f t="shared" si="57"/>
        <v>42194.833784722221</v>
      </c>
      <c r="T956" s="13">
        <f t="shared" si="58"/>
        <v>42236.625451388885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9"/>
        <v>5.6613333333333335E-2</v>
      </c>
      <c r="P957" s="6">
        <f t="shared" si="56"/>
        <v>182.6236559139785</v>
      </c>
      <c r="Q957" t="s">
        <v>8336</v>
      </c>
      <c r="R957" t="s">
        <v>8338</v>
      </c>
      <c r="S957" s="13">
        <f t="shared" si="57"/>
        <v>42586.295138888891</v>
      </c>
      <c r="T957" s="13">
        <f t="shared" si="58"/>
        <v>42626.086805555555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9"/>
        <v>1.7219999999999999E-2</v>
      </c>
      <c r="P958" s="6">
        <f t="shared" si="56"/>
        <v>50.647058823529413</v>
      </c>
      <c r="Q958" t="s">
        <v>8336</v>
      </c>
      <c r="R958" t="s">
        <v>8338</v>
      </c>
      <c r="S958" s="13">
        <f t="shared" si="57"/>
        <v>42060.913877314815</v>
      </c>
      <c r="T958" s="13">
        <f t="shared" si="58"/>
        <v>42120.663877314808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9"/>
        <v>1.9416666666666665E-2</v>
      </c>
      <c r="P959" s="6">
        <f t="shared" si="56"/>
        <v>33.285714285714285</v>
      </c>
      <c r="Q959" t="s">
        <v>8336</v>
      </c>
      <c r="R959" t="s">
        <v>8338</v>
      </c>
      <c r="S959" s="13">
        <f t="shared" si="57"/>
        <v>42660.552465277782</v>
      </c>
      <c r="T959" s="13">
        <f t="shared" si="58"/>
        <v>42691.385798611103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9"/>
        <v>0.11328275684711328</v>
      </c>
      <c r="P960" s="6">
        <f t="shared" si="56"/>
        <v>51.823529411764703</v>
      </c>
      <c r="Q960" t="s">
        <v>8336</v>
      </c>
      <c r="R960" t="s">
        <v>8338</v>
      </c>
      <c r="S960" s="13">
        <f t="shared" si="57"/>
        <v>42082.802812499998</v>
      </c>
      <c r="T960" s="13">
        <f t="shared" si="58"/>
        <v>42103.999305555553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9"/>
        <v>0.3886</v>
      </c>
      <c r="P961" s="6">
        <f t="shared" si="56"/>
        <v>113.62573099415205</v>
      </c>
      <c r="Q961" t="s">
        <v>8336</v>
      </c>
      <c r="R961" t="s">
        <v>8338</v>
      </c>
      <c r="S961" s="13">
        <f t="shared" si="57"/>
        <v>41993.174363425926</v>
      </c>
      <c r="T961" s="13">
        <f t="shared" si="58"/>
        <v>42022.96603009259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9"/>
        <v>0.46100628930817611</v>
      </c>
      <c r="P962" s="6">
        <f t="shared" si="56"/>
        <v>136.46276595744681</v>
      </c>
      <c r="Q962" t="s">
        <v>8336</v>
      </c>
      <c r="R962" t="s">
        <v>8338</v>
      </c>
      <c r="S962" s="13">
        <f t="shared" si="57"/>
        <v>42766.626793981486</v>
      </c>
      <c r="T962" s="13">
        <f t="shared" si="58"/>
        <v>42808.376793981479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59"/>
        <v>0.42188421052631581</v>
      </c>
      <c r="P963" s="6">
        <f t="shared" ref="P963:P1026" si="60">E963/L963</f>
        <v>364.35454545454547</v>
      </c>
      <c r="Q963" t="s">
        <v>8336</v>
      </c>
      <c r="R963" t="s">
        <v>8338</v>
      </c>
      <c r="S963" s="13">
        <f t="shared" ref="S963:S1026" si="61">(((J963/60)/60)/24)+DATE(1970,1,1)</f>
        <v>42740.693692129629</v>
      </c>
      <c r="T963" s="13">
        <f t="shared" ref="T963:T1026" si="62">(((I963/60)/60)/24)+DATE(1970,1,1)+(-5/24)</f>
        <v>42786.583333333336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ref="O964:O1027" si="63">E964/D964</f>
        <v>0.2848</v>
      </c>
      <c r="P964" s="6">
        <f t="shared" si="60"/>
        <v>19.243243243243242</v>
      </c>
      <c r="Q964" t="s">
        <v>8336</v>
      </c>
      <c r="R964" t="s">
        <v>8338</v>
      </c>
      <c r="S964" s="13">
        <f t="shared" si="61"/>
        <v>42373.712418981479</v>
      </c>
      <c r="T964" s="13">
        <f t="shared" si="62"/>
        <v>42411.504085648143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3"/>
        <v>1.0771428571428571E-2</v>
      </c>
      <c r="P965" s="6">
        <f t="shared" si="60"/>
        <v>41.888888888888886</v>
      </c>
      <c r="Q965" t="s">
        <v>8336</v>
      </c>
      <c r="R965" t="s">
        <v>8338</v>
      </c>
      <c r="S965" s="13">
        <f t="shared" si="61"/>
        <v>42625.635636574079</v>
      </c>
      <c r="T965" s="13">
        <f t="shared" si="62"/>
        <v>42660.427303240744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3"/>
        <v>7.9909090909090902E-3</v>
      </c>
      <c r="P966" s="6">
        <f t="shared" si="60"/>
        <v>30.310344827586206</v>
      </c>
      <c r="Q966" t="s">
        <v>8336</v>
      </c>
      <c r="R966" t="s">
        <v>8338</v>
      </c>
      <c r="S966" s="13">
        <f t="shared" si="61"/>
        <v>42208.628692129627</v>
      </c>
      <c r="T966" s="13">
        <f t="shared" si="62"/>
        <v>42248.420358796291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3"/>
        <v>1.192E-2</v>
      </c>
      <c r="P967" s="6">
        <f t="shared" si="60"/>
        <v>49.666666666666664</v>
      </c>
      <c r="Q967" t="s">
        <v>8336</v>
      </c>
      <c r="R967" t="s">
        <v>8338</v>
      </c>
      <c r="S967" s="13">
        <f t="shared" si="61"/>
        <v>42637.016736111109</v>
      </c>
      <c r="T967" s="13">
        <f t="shared" si="62"/>
        <v>42668.957638888889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3"/>
        <v>0.14799999999999999</v>
      </c>
      <c r="P968" s="6">
        <f t="shared" si="60"/>
        <v>59.2</v>
      </c>
      <c r="Q968" t="s">
        <v>8336</v>
      </c>
      <c r="R968" t="s">
        <v>8338</v>
      </c>
      <c r="S968" s="13">
        <f t="shared" si="61"/>
        <v>42619.635787037041</v>
      </c>
      <c r="T968" s="13">
        <f t="shared" si="62"/>
        <v>42649.427453703705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3"/>
        <v>0.17810000000000001</v>
      </c>
      <c r="P969" s="6">
        <f t="shared" si="60"/>
        <v>43.97530864197531</v>
      </c>
      <c r="Q969" t="s">
        <v>8336</v>
      </c>
      <c r="R969" t="s">
        <v>8338</v>
      </c>
      <c r="S969" s="13">
        <f t="shared" si="61"/>
        <v>42422.254328703704</v>
      </c>
      <c r="T969" s="13">
        <f t="shared" si="62"/>
        <v>42482.004328703704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3"/>
        <v>1.325E-2</v>
      </c>
      <c r="P970" s="6">
        <f t="shared" si="60"/>
        <v>26.5</v>
      </c>
      <c r="Q970" t="s">
        <v>8336</v>
      </c>
      <c r="R970" t="s">
        <v>8338</v>
      </c>
      <c r="S970" s="13">
        <f t="shared" si="61"/>
        <v>41836.847615740742</v>
      </c>
      <c r="T970" s="13">
        <f t="shared" si="62"/>
        <v>41866.639282407406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3"/>
        <v>0.46666666666666667</v>
      </c>
      <c r="P971" s="6">
        <f t="shared" si="60"/>
        <v>1272.7272727272727</v>
      </c>
      <c r="Q971" t="s">
        <v>8336</v>
      </c>
      <c r="R971" t="s">
        <v>8338</v>
      </c>
      <c r="S971" s="13">
        <f t="shared" si="61"/>
        <v>42742.30332175926</v>
      </c>
      <c r="T971" s="13">
        <f t="shared" si="62"/>
        <v>42775.094988425924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3"/>
        <v>0.4592</v>
      </c>
      <c r="P972" s="6">
        <f t="shared" si="60"/>
        <v>164</v>
      </c>
      <c r="Q972" t="s">
        <v>8336</v>
      </c>
      <c r="R972" t="s">
        <v>8338</v>
      </c>
      <c r="S972" s="13">
        <f t="shared" si="61"/>
        <v>42721.220520833333</v>
      </c>
      <c r="T972" s="13">
        <f t="shared" si="62"/>
        <v>42757.999305555553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3"/>
        <v>2.2599999999999999E-3</v>
      </c>
      <c r="P973" s="6">
        <f t="shared" si="60"/>
        <v>45.2</v>
      </c>
      <c r="Q973" t="s">
        <v>8336</v>
      </c>
      <c r="R973" t="s">
        <v>8338</v>
      </c>
      <c r="S973" s="13">
        <f t="shared" si="61"/>
        <v>42111.709027777775</v>
      </c>
      <c r="T973" s="13">
        <f t="shared" si="62"/>
        <v>42156.500694444439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3"/>
        <v>0.34625</v>
      </c>
      <c r="P974" s="6">
        <f t="shared" si="60"/>
        <v>153.88888888888889</v>
      </c>
      <c r="Q974" t="s">
        <v>8336</v>
      </c>
      <c r="R974" t="s">
        <v>8338</v>
      </c>
      <c r="S974" s="13">
        <f t="shared" si="61"/>
        <v>41856.865717592591</v>
      </c>
      <c r="T974" s="13">
        <f t="shared" si="62"/>
        <v>41886.082638888889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3"/>
        <v>2.0549999999999999E-2</v>
      </c>
      <c r="P975" s="6">
        <f t="shared" si="60"/>
        <v>51.375</v>
      </c>
      <c r="Q975" t="s">
        <v>8336</v>
      </c>
      <c r="R975" t="s">
        <v>8338</v>
      </c>
      <c r="S975" s="13">
        <f t="shared" si="61"/>
        <v>42257.014965277776</v>
      </c>
      <c r="T975" s="13">
        <f t="shared" si="62"/>
        <v>42316.848298611112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3"/>
        <v>5.5999999999999999E-3</v>
      </c>
      <c r="P976" s="6">
        <f t="shared" si="60"/>
        <v>93.333333333333329</v>
      </c>
      <c r="Q976" t="s">
        <v>8336</v>
      </c>
      <c r="R976" t="s">
        <v>8338</v>
      </c>
      <c r="S976" s="13">
        <f t="shared" si="61"/>
        <v>42424.749490740738</v>
      </c>
      <c r="T976" s="13">
        <f t="shared" si="62"/>
        <v>42454.499490740738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3"/>
        <v>2.6069999999999999E-2</v>
      </c>
      <c r="P977" s="6">
        <f t="shared" si="60"/>
        <v>108.625</v>
      </c>
      <c r="Q977" t="s">
        <v>8336</v>
      </c>
      <c r="R977" t="s">
        <v>8338</v>
      </c>
      <c r="S977" s="13">
        <f t="shared" si="61"/>
        <v>42489.696585648147</v>
      </c>
      <c r="T977" s="13">
        <f t="shared" si="62"/>
        <v>42549.488252314812</v>
      </c>
    </row>
    <row r="978" spans="1:20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3"/>
        <v>1.9259999999999999E-2</v>
      </c>
      <c r="P978" s="6">
        <f t="shared" si="60"/>
        <v>160.5</v>
      </c>
      <c r="Q978" t="s">
        <v>8336</v>
      </c>
      <c r="R978" t="s">
        <v>8338</v>
      </c>
      <c r="S978" s="13">
        <f t="shared" si="61"/>
        <v>42185.058993055558</v>
      </c>
      <c r="T978" s="13">
        <f t="shared" si="62"/>
        <v>42229.850659722222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3"/>
        <v>0.33666666666666667</v>
      </c>
      <c r="P979" s="6">
        <f t="shared" si="60"/>
        <v>75.75</v>
      </c>
      <c r="Q979" t="s">
        <v>8336</v>
      </c>
      <c r="R979" t="s">
        <v>8338</v>
      </c>
      <c r="S979" s="13">
        <f t="shared" si="61"/>
        <v>42391.942094907412</v>
      </c>
      <c r="T979" s="13">
        <f t="shared" si="62"/>
        <v>42421.733761574076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3"/>
        <v>0.5626326718299024</v>
      </c>
      <c r="P980" s="6">
        <f t="shared" si="60"/>
        <v>790.83739837398377</v>
      </c>
      <c r="Q980" t="s">
        <v>8336</v>
      </c>
      <c r="R980" t="s">
        <v>8338</v>
      </c>
      <c r="S980" s="13">
        <f t="shared" si="61"/>
        <v>42395.309039351851</v>
      </c>
      <c r="T980" s="13">
        <f t="shared" si="62"/>
        <v>42425.100706018515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3"/>
        <v>0.82817600000000002</v>
      </c>
      <c r="P981" s="6">
        <f t="shared" si="60"/>
        <v>301.93916666666667</v>
      </c>
      <c r="Q981" t="s">
        <v>8336</v>
      </c>
      <c r="R981" t="s">
        <v>8338</v>
      </c>
      <c r="S981" s="13">
        <f t="shared" si="61"/>
        <v>42506.416990740734</v>
      </c>
      <c r="T981" s="13">
        <f t="shared" si="62"/>
        <v>42541.582638888889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3"/>
        <v>0.14860000000000001</v>
      </c>
      <c r="P982" s="6">
        <f t="shared" si="60"/>
        <v>47.935483870967744</v>
      </c>
      <c r="Q982" t="s">
        <v>8336</v>
      </c>
      <c r="R982" t="s">
        <v>8338</v>
      </c>
      <c r="S982" s="13">
        <f t="shared" si="61"/>
        <v>41928.904189814813</v>
      </c>
      <c r="T982" s="13">
        <f t="shared" si="62"/>
        <v>41973.737523148149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3"/>
        <v>1.2375123751237513E-4</v>
      </c>
      <c r="P983" s="6">
        <f t="shared" si="60"/>
        <v>2.75</v>
      </c>
      <c r="Q983" t="s">
        <v>8336</v>
      </c>
      <c r="R983" t="s">
        <v>8338</v>
      </c>
      <c r="S983" s="13">
        <f t="shared" si="61"/>
        <v>41830.947013888886</v>
      </c>
      <c r="T983" s="13">
        <f t="shared" si="62"/>
        <v>41860.738680555551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3"/>
        <v>1.7142857142857143E-4</v>
      </c>
      <c r="P984" s="6">
        <f t="shared" si="60"/>
        <v>1</v>
      </c>
      <c r="Q984" t="s">
        <v>8336</v>
      </c>
      <c r="R984" t="s">
        <v>8338</v>
      </c>
      <c r="S984" s="13">
        <f t="shared" si="61"/>
        <v>42615.753310185188</v>
      </c>
      <c r="T984" s="13">
        <f t="shared" si="62"/>
        <v>42645.544976851852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3"/>
        <v>0.2950613611721471</v>
      </c>
      <c r="P985" s="6">
        <f t="shared" si="60"/>
        <v>171.79329608938548</v>
      </c>
      <c r="Q985" t="s">
        <v>8336</v>
      </c>
      <c r="R985" t="s">
        <v>8338</v>
      </c>
      <c r="S985" s="13">
        <f t="shared" si="61"/>
        <v>42574.667650462965</v>
      </c>
      <c r="T985" s="13">
        <f t="shared" si="62"/>
        <v>42605.662499999999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3"/>
        <v>1.06E-2</v>
      </c>
      <c r="P986" s="6">
        <f t="shared" si="60"/>
        <v>35.333333333333336</v>
      </c>
      <c r="Q986" t="s">
        <v>8336</v>
      </c>
      <c r="R986" t="s">
        <v>8338</v>
      </c>
      <c r="S986" s="13">
        <f t="shared" si="61"/>
        <v>42061.11583333333</v>
      </c>
      <c r="T986" s="13">
        <f t="shared" si="62"/>
        <v>42090.865833333337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3"/>
        <v>6.2933333333333327E-2</v>
      </c>
      <c r="P987" s="6">
        <f t="shared" si="60"/>
        <v>82.086956521739125</v>
      </c>
      <c r="Q987" t="s">
        <v>8336</v>
      </c>
      <c r="R987" t="s">
        <v>8338</v>
      </c>
      <c r="S987" s="13">
        <f t="shared" si="61"/>
        <v>42339.967708333337</v>
      </c>
      <c r="T987" s="13">
        <f t="shared" si="62"/>
        <v>42369.749999999993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3"/>
        <v>0.1275</v>
      </c>
      <c r="P988" s="6">
        <f t="shared" si="60"/>
        <v>110.8695652173913</v>
      </c>
      <c r="Q988" t="s">
        <v>8336</v>
      </c>
      <c r="R988" t="s">
        <v>8338</v>
      </c>
      <c r="S988" s="13">
        <f t="shared" si="61"/>
        <v>42324.767361111109</v>
      </c>
      <c r="T988" s="13">
        <f t="shared" si="62"/>
        <v>42378.791666666664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3"/>
        <v>0.13220000000000001</v>
      </c>
      <c r="P989" s="6">
        <f t="shared" si="60"/>
        <v>161.21951219512195</v>
      </c>
      <c r="Q989" t="s">
        <v>8336</v>
      </c>
      <c r="R989" t="s">
        <v>8338</v>
      </c>
      <c r="S989" s="13">
        <f t="shared" si="61"/>
        <v>41773.294560185182</v>
      </c>
      <c r="T989" s="13">
        <f t="shared" si="62"/>
        <v>41813.086226851847</v>
      </c>
    </row>
    <row r="990" spans="1:20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3"/>
        <v>0</v>
      </c>
      <c r="P990" s="6" t="e">
        <f t="shared" si="60"/>
        <v>#DIV/0!</v>
      </c>
      <c r="Q990" t="s">
        <v>8336</v>
      </c>
      <c r="R990" t="s">
        <v>8338</v>
      </c>
      <c r="S990" s="13">
        <f t="shared" si="61"/>
        <v>42614.356770833328</v>
      </c>
      <c r="T990" s="13">
        <f t="shared" si="62"/>
        <v>42644.148437499993</v>
      </c>
    </row>
    <row r="991" spans="1:20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3"/>
        <v>0.16769999999999999</v>
      </c>
      <c r="P991" s="6">
        <f t="shared" si="60"/>
        <v>52.40625</v>
      </c>
      <c r="Q991" t="s">
        <v>8336</v>
      </c>
      <c r="R991" t="s">
        <v>8338</v>
      </c>
      <c r="S991" s="13">
        <f t="shared" si="61"/>
        <v>42611.933969907404</v>
      </c>
      <c r="T991" s="13">
        <f t="shared" si="62"/>
        <v>42641.725636574069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3"/>
        <v>1.0399999999999999E-3</v>
      </c>
      <c r="P992" s="6">
        <f t="shared" si="60"/>
        <v>13</v>
      </c>
      <c r="Q992" t="s">
        <v>8336</v>
      </c>
      <c r="R992" t="s">
        <v>8338</v>
      </c>
      <c r="S992" s="13">
        <f t="shared" si="61"/>
        <v>41855.784305555557</v>
      </c>
      <c r="T992" s="13">
        <f t="shared" si="62"/>
        <v>41885.575972222221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3"/>
        <v>4.24E-2</v>
      </c>
      <c r="P993" s="6">
        <f t="shared" si="60"/>
        <v>30.285714285714285</v>
      </c>
      <c r="Q993" t="s">
        <v>8336</v>
      </c>
      <c r="R993" t="s">
        <v>8338</v>
      </c>
      <c r="S993" s="13">
        <f t="shared" si="61"/>
        <v>42538.75680555556</v>
      </c>
      <c r="T993" s="13">
        <f t="shared" si="62"/>
        <v>42563.57708333333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3"/>
        <v>4.6699999999999997E-3</v>
      </c>
      <c r="P994" s="6">
        <f t="shared" si="60"/>
        <v>116.75</v>
      </c>
      <c r="Q994" t="s">
        <v>8336</v>
      </c>
      <c r="R994" t="s">
        <v>8338</v>
      </c>
      <c r="S994" s="13">
        <f t="shared" si="61"/>
        <v>42437.924988425926</v>
      </c>
      <c r="T994" s="13">
        <f t="shared" si="62"/>
        <v>42497.674988425926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3"/>
        <v>0.25087142857142858</v>
      </c>
      <c r="P995" s="6">
        <f t="shared" si="60"/>
        <v>89.59693877551021</v>
      </c>
      <c r="Q995" t="s">
        <v>8336</v>
      </c>
      <c r="R995" t="s">
        <v>8338</v>
      </c>
      <c r="S995" s="13">
        <f t="shared" si="61"/>
        <v>42652.964907407411</v>
      </c>
      <c r="T995" s="13">
        <f t="shared" si="62"/>
        <v>42685.999999999993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3"/>
        <v>2.3345000000000001E-2</v>
      </c>
      <c r="P996" s="6">
        <f t="shared" si="60"/>
        <v>424.45454545454544</v>
      </c>
      <c r="Q996" t="s">
        <v>8336</v>
      </c>
      <c r="R996" t="s">
        <v>8338</v>
      </c>
      <c r="S996" s="13">
        <f t="shared" si="61"/>
        <v>41921.263078703705</v>
      </c>
      <c r="T996" s="13">
        <f t="shared" si="62"/>
        <v>41973.749305555553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3"/>
        <v>7.2599999999999998E-2</v>
      </c>
      <c r="P997" s="6">
        <f t="shared" si="60"/>
        <v>80.666666666666671</v>
      </c>
      <c r="Q997" t="s">
        <v>8336</v>
      </c>
      <c r="R997" t="s">
        <v>8338</v>
      </c>
      <c r="S997" s="13">
        <f t="shared" si="61"/>
        <v>41947.940740740742</v>
      </c>
      <c r="T997" s="13">
        <f t="shared" si="62"/>
        <v>41972.458333333336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3"/>
        <v>1.6250000000000001E-2</v>
      </c>
      <c r="P998" s="6">
        <f t="shared" si="60"/>
        <v>13</v>
      </c>
      <c r="Q998" t="s">
        <v>8336</v>
      </c>
      <c r="R998" t="s">
        <v>8338</v>
      </c>
      <c r="S998" s="13">
        <f t="shared" si="61"/>
        <v>41817.866435185184</v>
      </c>
      <c r="T998" s="13">
        <f t="shared" si="62"/>
        <v>41847.435416666667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3"/>
        <v>1.2999999999999999E-2</v>
      </c>
      <c r="P999" s="6">
        <f t="shared" si="60"/>
        <v>8.125</v>
      </c>
      <c r="Q999" t="s">
        <v>8336</v>
      </c>
      <c r="R999" t="s">
        <v>8338</v>
      </c>
      <c r="S999" s="13">
        <f t="shared" si="61"/>
        <v>41941.10297453704</v>
      </c>
      <c r="T999" s="13">
        <f t="shared" si="62"/>
        <v>41970.936307870368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3"/>
        <v>0.58558333333333334</v>
      </c>
      <c r="P1000" s="6">
        <f t="shared" si="60"/>
        <v>153.42794759825327</v>
      </c>
      <c r="Q1000" t="s">
        <v>8336</v>
      </c>
      <c r="R1000" t="s">
        <v>8338</v>
      </c>
      <c r="S1000" s="13">
        <f t="shared" si="61"/>
        <v>42282.168993055559</v>
      </c>
      <c r="T1000" s="13">
        <f t="shared" si="62"/>
        <v>42327.002326388887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3"/>
        <v>7.7886666666666673E-2</v>
      </c>
      <c r="P1001" s="6">
        <f t="shared" si="60"/>
        <v>292.07499999999999</v>
      </c>
      <c r="Q1001" t="s">
        <v>8336</v>
      </c>
      <c r="R1001" t="s">
        <v>8338</v>
      </c>
      <c r="S1001" s="13">
        <f t="shared" si="61"/>
        <v>41926.29965277778</v>
      </c>
      <c r="T1001" s="13">
        <f t="shared" si="62"/>
        <v>41956.126388888886</v>
      </c>
    </row>
    <row r="1002" spans="1:20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3"/>
        <v>2.2157147647256063E-2</v>
      </c>
      <c r="P1002" s="6">
        <f t="shared" si="60"/>
        <v>3304</v>
      </c>
      <c r="Q1002" t="s">
        <v>8336</v>
      </c>
      <c r="R1002" t="s">
        <v>8338</v>
      </c>
      <c r="S1002" s="13">
        <f t="shared" si="61"/>
        <v>42749.059722222228</v>
      </c>
      <c r="T1002" s="13">
        <f t="shared" si="62"/>
        <v>42808.80972222222</v>
      </c>
    </row>
    <row r="1003" spans="1:20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3"/>
        <v>1.04</v>
      </c>
      <c r="P1003" s="6">
        <f t="shared" si="60"/>
        <v>1300</v>
      </c>
      <c r="Q1003" t="s">
        <v>8336</v>
      </c>
      <c r="R1003" t="s">
        <v>8338</v>
      </c>
      <c r="S1003" s="13">
        <f t="shared" si="61"/>
        <v>42720.720057870371</v>
      </c>
      <c r="T1003" s="13">
        <f t="shared" si="62"/>
        <v>42765.511724537035</v>
      </c>
    </row>
    <row r="1004" spans="1:20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3"/>
        <v>0.29602960296029601</v>
      </c>
      <c r="P1004" s="6">
        <f t="shared" si="60"/>
        <v>134.54545454545453</v>
      </c>
      <c r="Q1004" t="s">
        <v>8336</v>
      </c>
      <c r="R1004" t="s">
        <v>8338</v>
      </c>
      <c r="S1004" s="13">
        <f t="shared" si="61"/>
        <v>42325.684189814812</v>
      </c>
      <c r="T1004" s="13">
        <f t="shared" si="62"/>
        <v>42355.040972222218</v>
      </c>
    </row>
    <row r="1005" spans="1:20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3"/>
        <v>0.16055</v>
      </c>
      <c r="P1005" s="6">
        <f t="shared" si="60"/>
        <v>214.06666666666666</v>
      </c>
      <c r="Q1005" t="s">
        <v>8336</v>
      </c>
      <c r="R1005" t="s">
        <v>8338</v>
      </c>
      <c r="S1005" s="13">
        <f t="shared" si="61"/>
        <v>42780.709039351852</v>
      </c>
      <c r="T1005" s="13">
        <f t="shared" si="62"/>
        <v>42810.459039351852</v>
      </c>
    </row>
    <row r="1006" spans="1:20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3"/>
        <v>0.82208000000000003</v>
      </c>
      <c r="P1006" s="6">
        <f t="shared" si="60"/>
        <v>216.33684210526314</v>
      </c>
      <c r="Q1006" t="s">
        <v>8336</v>
      </c>
      <c r="R1006" t="s">
        <v>8338</v>
      </c>
      <c r="S1006" s="13">
        <f t="shared" si="61"/>
        <v>42388.708645833336</v>
      </c>
      <c r="T1006" s="13">
        <f t="shared" si="62"/>
        <v>42418.5003125</v>
      </c>
    </row>
    <row r="1007" spans="1:20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3"/>
        <v>0.75051000000000001</v>
      </c>
      <c r="P1007" s="6">
        <f t="shared" si="60"/>
        <v>932.31055900621118</v>
      </c>
      <c r="Q1007" t="s">
        <v>8336</v>
      </c>
      <c r="R1007" t="s">
        <v>8338</v>
      </c>
      <c r="S1007" s="13">
        <f t="shared" si="61"/>
        <v>42276.624803240738</v>
      </c>
      <c r="T1007" s="13">
        <f t="shared" si="62"/>
        <v>42307.416469907403</v>
      </c>
    </row>
    <row r="1008" spans="1:20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3"/>
        <v>5.8500000000000003E-2</v>
      </c>
      <c r="P1008" s="6">
        <f t="shared" si="60"/>
        <v>29.25</v>
      </c>
      <c r="Q1008" t="s">
        <v>8336</v>
      </c>
      <c r="R1008" t="s">
        <v>8338</v>
      </c>
      <c r="S1008" s="13">
        <f t="shared" si="61"/>
        <v>41977.040185185186</v>
      </c>
      <c r="T1008" s="13">
        <f t="shared" si="62"/>
        <v>41985.09097222222</v>
      </c>
    </row>
    <row r="1009" spans="1:20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3"/>
        <v>0.44319999999999998</v>
      </c>
      <c r="P1009" s="6">
        <f t="shared" si="60"/>
        <v>174.94736842105263</v>
      </c>
      <c r="Q1009" t="s">
        <v>8336</v>
      </c>
      <c r="R1009" t="s">
        <v>8338</v>
      </c>
      <c r="S1009" s="13">
        <f t="shared" si="61"/>
        <v>42676.583599537036</v>
      </c>
      <c r="T1009" s="13">
        <f t="shared" si="62"/>
        <v>42718.416932870365</v>
      </c>
    </row>
    <row r="1010" spans="1:20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3"/>
        <v>2.6737967914438501E-3</v>
      </c>
      <c r="P1010" s="6">
        <f t="shared" si="60"/>
        <v>250</v>
      </c>
      <c r="Q1010" t="s">
        <v>8336</v>
      </c>
      <c r="R1010" t="s">
        <v>8338</v>
      </c>
      <c r="S1010" s="13">
        <f t="shared" si="61"/>
        <v>42702.809201388889</v>
      </c>
      <c r="T1010" s="13">
        <f t="shared" si="62"/>
        <v>42732.600868055553</v>
      </c>
    </row>
    <row r="1011" spans="1:20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3"/>
        <v>0.1313</v>
      </c>
      <c r="P1011" s="6">
        <f t="shared" si="60"/>
        <v>65</v>
      </c>
      <c r="Q1011" t="s">
        <v>8336</v>
      </c>
      <c r="R1011" t="s">
        <v>8338</v>
      </c>
      <c r="S1011" s="13">
        <f t="shared" si="61"/>
        <v>42510.604699074072</v>
      </c>
      <c r="T1011" s="13">
        <f t="shared" si="62"/>
        <v>42540.396365740737</v>
      </c>
    </row>
    <row r="1012" spans="1:20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3"/>
        <v>1.9088937093275488E-3</v>
      </c>
      <c r="P1012" s="6">
        <f t="shared" si="60"/>
        <v>55</v>
      </c>
      <c r="Q1012" t="s">
        <v>8336</v>
      </c>
      <c r="R1012" t="s">
        <v>8338</v>
      </c>
      <c r="S1012" s="13">
        <f t="shared" si="61"/>
        <v>42561.829421296294</v>
      </c>
      <c r="T1012" s="13">
        <f t="shared" si="62"/>
        <v>42617.915972222218</v>
      </c>
    </row>
    <row r="1013" spans="1:20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3"/>
        <v>3.7499999999999999E-3</v>
      </c>
      <c r="P1013" s="6">
        <f t="shared" si="60"/>
        <v>75</v>
      </c>
      <c r="Q1013" t="s">
        <v>8336</v>
      </c>
      <c r="R1013" t="s">
        <v>8338</v>
      </c>
      <c r="S1013" s="13">
        <f t="shared" si="61"/>
        <v>41946.898090277777</v>
      </c>
      <c r="T1013" s="13">
        <f t="shared" si="62"/>
        <v>41991.689756944441</v>
      </c>
    </row>
    <row r="1014" spans="1:20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3"/>
        <v>215.35021</v>
      </c>
      <c r="P1014" s="6">
        <f t="shared" si="60"/>
        <v>1389.3561935483872</v>
      </c>
      <c r="Q1014" t="s">
        <v>8336</v>
      </c>
      <c r="R1014" t="s">
        <v>8338</v>
      </c>
      <c r="S1014" s="13">
        <f t="shared" si="61"/>
        <v>42714.440416666665</v>
      </c>
      <c r="T1014" s="13">
        <f t="shared" si="62"/>
        <v>42759.232083333329</v>
      </c>
    </row>
    <row r="1015" spans="1:20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3"/>
        <v>0.34527999999999998</v>
      </c>
      <c r="P1015" s="6">
        <f t="shared" si="60"/>
        <v>95.911111111111111</v>
      </c>
      <c r="Q1015" t="s">
        <v>8336</v>
      </c>
      <c r="R1015" t="s">
        <v>8338</v>
      </c>
      <c r="S1015" s="13">
        <f t="shared" si="61"/>
        <v>42339.833981481483</v>
      </c>
      <c r="T1015" s="13">
        <f t="shared" si="62"/>
        <v>42367.624999999993</v>
      </c>
    </row>
    <row r="1016" spans="1:20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3"/>
        <v>0.30599999999999999</v>
      </c>
      <c r="P1016" s="6">
        <f t="shared" si="60"/>
        <v>191.25</v>
      </c>
      <c r="Q1016" t="s">
        <v>8336</v>
      </c>
      <c r="R1016" t="s">
        <v>8338</v>
      </c>
      <c r="S1016" s="13">
        <f t="shared" si="61"/>
        <v>41955.002488425926</v>
      </c>
      <c r="T1016" s="13">
        <f t="shared" si="62"/>
        <v>42004.79415509259</v>
      </c>
    </row>
    <row r="1017" spans="1:20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3"/>
        <v>2.6666666666666668E-2</v>
      </c>
      <c r="P1017" s="6">
        <f t="shared" si="60"/>
        <v>40</v>
      </c>
      <c r="Q1017" t="s">
        <v>8336</v>
      </c>
      <c r="R1017" t="s">
        <v>8338</v>
      </c>
      <c r="S1017" s="13">
        <f t="shared" si="61"/>
        <v>42303.878414351857</v>
      </c>
      <c r="T1017" s="13">
        <f t="shared" si="62"/>
        <v>42333.711747685178</v>
      </c>
    </row>
    <row r="1018" spans="1:20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3"/>
        <v>2.8420000000000001E-2</v>
      </c>
      <c r="P1018" s="6">
        <f t="shared" si="60"/>
        <v>74.78947368421052</v>
      </c>
      <c r="Q1018" t="s">
        <v>8336</v>
      </c>
      <c r="R1018" t="s">
        <v>8338</v>
      </c>
      <c r="S1018" s="13">
        <f t="shared" si="61"/>
        <v>42422.107129629629</v>
      </c>
      <c r="T1018" s="13">
        <f t="shared" si="62"/>
        <v>42466.857129629621</v>
      </c>
    </row>
    <row r="1019" spans="1:20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3"/>
        <v>0.22878799999999999</v>
      </c>
      <c r="P1019" s="6">
        <f t="shared" si="60"/>
        <v>161.11830985915492</v>
      </c>
      <c r="Q1019" t="s">
        <v>8336</v>
      </c>
      <c r="R1019" t="s">
        <v>8338</v>
      </c>
      <c r="S1019" s="13">
        <f t="shared" si="61"/>
        <v>42289.675173611111</v>
      </c>
      <c r="T1019" s="13">
        <f t="shared" si="62"/>
        <v>42329.508506944439</v>
      </c>
    </row>
    <row r="1020" spans="1:20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3"/>
        <v>3.1050000000000001E-2</v>
      </c>
      <c r="P1020" s="6">
        <f t="shared" si="60"/>
        <v>88.714285714285708</v>
      </c>
      <c r="Q1020" t="s">
        <v>8336</v>
      </c>
      <c r="R1020" t="s">
        <v>8338</v>
      </c>
      <c r="S1020" s="13">
        <f t="shared" si="61"/>
        <v>42535.492280092592</v>
      </c>
      <c r="T1020" s="13">
        <f t="shared" si="62"/>
        <v>42565.283946759257</v>
      </c>
    </row>
    <row r="1021" spans="1:20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3"/>
        <v>0.47333333333333333</v>
      </c>
      <c r="P1021" s="6">
        <f t="shared" si="60"/>
        <v>53.25</v>
      </c>
      <c r="Q1021" t="s">
        <v>8336</v>
      </c>
      <c r="R1021" t="s">
        <v>8338</v>
      </c>
      <c r="S1021" s="13">
        <f t="shared" si="61"/>
        <v>42009.973946759259</v>
      </c>
      <c r="T1021" s="13">
        <f t="shared" si="62"/>
        <v>42039.765613425923</v>
      </c>
    </row>
    <row r="1022" spans="1:20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3"/>
        <v>2.0554838709677421</v>
      </c>
      <c r="P1022" s="6">
        <f t="shared" si="60"/>
        <v>106.2</v>
      </c>
      <c r="Q1022" t="s">
        <v>8342</v>
      </c>
      <c r="R1022" t="s">
        <v>8312</v>
      </c>
      <c r="S1022" s="13">
        <f t="shared" si="61"/>
        <v>42127.069548611107</v>
      </c>
      <c r="T1022" s="13">
        <f t="shared" si="62"/>
        <v>42156.824305555558</v>
      </c>
    </row>
    <row r="1023" spans="1:20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3"/>
        <v>3.5180366666666667</v>
      </c>
      <c r="P1023" s="6">
        <f t="shared" si="60"/>
        <v>22.079728033472804</v>
      </c>
      <c r="Q1023" t="s">
        <v>8342</v>
      </c>
      <c r="R1023" t="s">
        <v>8312</v>
      </c>
      <c r="S1023" s="13">
        <f t="shared" si="61"/>
        <v>42271.251979166671</v>
      </c>
      <c r="T1023" s="13">
        <f t="shared" si="62"/>
        <v>42293.958333333336</v>
      </c>
    </row>
    <row r="1024" spans="1:20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3"/>
        <v>1.149</v>
      </c>
      <c r="P1024" s="6">
        <f t="shared" si="60"/>
        <v>31.054054054054053</v>
      </c>
      <c r="Q1024" t="s">
        <v>8342</v>
      </c>
      <c r="R1024" t="s">
        <v>8312</v>
      </c>
      <c r="S1024" s="13">
        <f t="shared" si="61"/>
        <v>42111.646724537044</v>
      </c>
      <c r="T1024" s="13">
        <f t="shared" si="62"/>
        <v>42141.438391203708</v>
      </c>
    </row>
    <row r="1025" spans="1:20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3"/>
        <v>2.3715000000000002</v>
      </c>
      <c r="P1025" s="6">
        <f t="shared" si="60"/>
        <v>36.206106870229007</v>
      </c>
      <c r="Q1025" t="s">
        <v>8342</v>
      </c>
      <c r="R1025" t="s">
        <v>8312</v>
      </c>
      <c r="S1025" s="13">
        <f t="shared" si="61"/>
        <v>42145.919687500005</v>
      </c>
      <c r="T1025" s="13">
        <f t="shared" si="62"/>
        <v>42175.711354166669</v>
      </c>
    </row>
    <row r="1026" spans="1:20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3"/>
        <v>1.1863774999999999</v>
      </c>
      <c r="P1026" s="6">
        <f t="shared" si="60"/>
        <v>388.9762295081967</v>
      </c>
      <c r="Q1026" t="s">
        <v>8342</v>
      </c>
      <c r="R1026" t="s">
        <v>8312</v>
      </c>
      <c r="S1026" s="13">
        <f t="shared" si="61"/>
        <v>42370.580590277779</v>
      </c>
      <c r="T1026" s="13">
        <f t="shared" si="62"/>
        <v>42400.372256944444</v>
      </c>
    </row>
    <row r="1027" spans="1:20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63"/>
        <v>1.099283142857143</v>
      </c>
      <c r="P1027" s="6">
        <f t="shared" ref="P1027:P1090" si="64">E1027/L1027</f>
        <v>71.848571428571432</v>
      </c>
      <c r="Q1027" t="s">
        <v>8342</v>
      </c>
      <c r="R1027" t="s">
        <v>8312</v>
      </c>
      <c r="S1027" s="13">
        <f t="shared" ref="S1027:S1090" si="65">(((J1027/60)/60)/24)+DATE(1970,1,1)</f>
        <v>42049.833761574075</v>
      </c>
      <c r="T1027" s="13">
        <f t="shared" ref="T1027:T1090" si="66">(((I1027/60)/60)/24)+DATE(1970,1,1)+(-5/24)</f>
        <v>42079.583761574067</v>
      </c>
    </row>
    <row r="1028" spans="1:20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ref="O1028:O1091" si="67">E1028/D1028</f>
        <v>1.0000828571428571</v>
      </c>
      <c r="P1028" s="6">
        <f t="shared" si="64"/>
        <v>57.381803278688523</v>
      </c>
      <c r="Q1028" t="s">
        <v>8342</v>
      </c>
      <c r="R1028" t="s">
        <v>8312</v>
      </c>
      <c r="S1028" s="13">
        <f t="shared" si="65"/>
        <v>42426.407592592594</v>
      </c>
      <c r="T1028" s="13">
        <f t="shared" si="66"/>
        <v>42460.157592592594</v>
      </c>
    </row>
    <row r="1029" spans="1:20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7"/>
        <v>1.0309292094387414</v>
      </c>
      <c r="P1029" s="6">
        <f t="shared" si="64"/>
        <v>69.666666666666671</v>
      </c>
      <c r="Q1029" t="s">
        <v>8342</v>
      </c>
      <c r="R1029" t="s">
        <v>8312</v>
      </c>
      <c r="S1029" s="13">
        <f t="shared" si="65"/>
        <v>41905.034108796295</v>
      </c>
      <c r="T1029" s="13">
        <f t="shared" si="66"/>
        <v>41934.825775462959</v>
      </c>
    </row>
    <row r="1030" spans="1:20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7"/>
        <v>1.1727000000000001</v>
      </c>
      <c r="P1030" s="6">
        <f t="shared" si="64"/>
        <v>45.988235294117644</v>
      </c>
      <c r="Q1030" t="s">
        <v>8342</v>
      </c>
      <c r="R1030" t="s">
        <v>8312</v>
      </c>
      <c r="S1030" s="13">
        <f t="shared" si="65"/>
        <v>42755.627372685187</v>
      </c>
      <c r="T1030" s="13">
        <f t="shared" si="66"/>
        <v>42800.624999999993</v>
      </c>
    </row>
    <row r="1031" spans="1:20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7"/>
        <v>1.1175999999999999</v>
      </c>
      <c r="P1031" s="6">
        <f t="shared" si="64"/>
        <v>79.262411347517727</v>
      </c>
      <c r="Q1031" t="s">
        <v>8342</v>
      </c>
      <c r="R1031" t="s">
        <v>8312</v>
      </c>
      <c r="S1031" s="13">
        <f t="shared" si="65"/>
        <v>42044.711886574078</v>
      </c>
      <c r="T1031" s="13">
        <f t="shared" si="66"/>
        <v>42098.707638888889</v>
      </c>
    </row>
    <row r="1032" spans="1:20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7"/>
        <v>3.4209999999999998</v>
      </c>
      <c r="P1032" s="6">
        <f t="shared" si="64"/>
        <v>43.031446540880502</v>
      </c>
      <c r="Q1032" t="s">
        <v>8342</v>
      </c>
      <c r="R1032" t="s">
        <v>8312</v>
      </c>
      <c r="S1032" s="13">
        <f t="shared" si="65"/>
        <v>42611.483206018514</v>
      </c>
      <c r="T1032" s="13">
        <f t="shared" si="66"/>
        <v>42625.274872685179</v>
      </c>
    </row>
    <row r="1033" spans="1:20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7"/>
        <v>1.0740000000000001</v>
      </c>
      <c r="P1033" s="6">
        <f t="shared" si="64"/>
        <v>108.48484848484848</v>
      </c>
      <c r="Q1033" t="s">
        <v>8342</v>
      </c>
      <c r="R1033" t="s">
        <v>8312</v>
      </c>
      <c r="S1033" s="13">
        <f t="shared" si="65"/>
        <v>42324.764004629629</v>
      </c>
      <c r="T1033" s="13">
        <f t="shared" si="66"/>
        <v>42354.555671296293</v>
      </c>
    </row>
    <row r="1034" spans="1:20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7"/>
        <v>1.0849703703703704</v>
      </c>
      <c r="P1034" s="6">
        <f t="shared" si="64"/>
        <v>61.029583333333335</v>
      </c>
      <c r="Q1034" t="s">
        <v>8342</v>
      </c>
      <c r="R1034" t="s">
        <v>8312</v>
      </c>
      <c r="S1034" s="13">
        <f t="shared" si="65"/>
        <v>42514.666956018518</v>
      </c>
      <c r="T1034" s="13">
        <f t="shared" si="66"/>
        <v>42544.458622685182</v>
      </c>
    </row>
    <row r="1035" spans="1:20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7"/>
        <v>1.0286144578313252</v>
      </c>
      <c r="P1035" s="6">
        <f t="shared" si="64"/>
        <v>50.592592592592595</v>
      </c>
      <c r="Q1035" t="s">
        <v>8342</v>
      </c>
      <c r="R1035" t="s">
        <v>8312</v>
      </c>
      <c r="S1035" s="13">
        <f t="shared" si="65"/>
        <v>42688.732407407413</v>
      </c>
      <c r="T1035" s="13">
        <f t="shared" si="66"/>
        <v>42716.524074074077</v>
      </c>
    </row>
    <row r="1036" spans="1:20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7"/>
        <v>1.3000180000000001</v>
      </c>
      <c r="P1036" s="6">
        <f t="shared" si="64"/>
        <v>39.157168674698795</v>
      </c>
      <c r="Q1036" t="s">
        <v>8342</v>
      </c>
      <c r="R1036" t="s">
        <v>8312</v>
      </c>
      <c r="S1036" s="13">
        <f t="shared" si="65"/>
        <v>42555.166712962964</v>
      </c>
      <c r="T1036" s="13">
        <f t="shared" si="66"/>
        <v>42586.957638888889</v>
      </c>
    </row>
    <row r="1037" spans="1:20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7"/>
        <v>1.0765217391304347</v>
      </c>
      <c r="P1037" s="6">
        <f t="shared" si="64"/>
        <v>65.15789473684211</v>
      </c>
      <c r="Q1037" t="s">
        <v>8342</v>
      </c>
      <c r="R1037" t="s">
        <v>8312</v>
      </c>
      <c r="S1037" s="13">
        <f t="shared" si="65"/>
        <v>42016.641435185185</v>
      </c>
      <c r="T1037" s="13">
        <f t="shared" si="66"/>
        <v>42046.43310185185</v>
      </c>
    </row>
    <row r="1038" spans="1:20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7"/>
        <v>1.1236044444444444</v>
      </c>
      <c r="P1038" s="6">
        <f t="shared" si="64"/>
        <v>23.963127962085309</v>
      </c>
      <c r="Q1038" t="s">
        <v>8342</v>
      </c>
      <c r="R1038" t="s">
        <v>8312</v>
      </c>
      <c r="S1038" s="13">
        <f t="shared" si="65"/>
        <v>41249.448958333334</v>
      </c>
      <c r="T1038" s="13">
        <f t="shared" si="66"/>
        <v>41281.125</v>
      </c>
    </row>
    <row r="1039" spans="1:20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7"/>
        <v>1.0209999999999999</v>
      </c>
      <c r="P1039" s="6">
        <f t="shared" si="64"/>
        <v>48.61904761904762</v>
      </c>
      <c r="Q1039" t="s">
        <v>8342</v>
      </c>
      <c r="R1039" t="s">
        <v>8312</v>
      </c>
      <c r="S1039" s="13">
        <f t="shared" si="65"/>
        <v>42119.822476851856</v>
      </c>
      <c r="T1039" s="13">
        <f t="shared" si="66"/>
        <v>42141.999999999993</v>
      </c>
    </row>
    <row r="1040" spans="1:20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7"/>
        <v>1.4533333333333334</v>
      </c>
      <c r="P1040" s="6">
        <f t="shared" si="64"/>
        <v>35.73770491803279</v>
      </c>
      <c r="Q1040" t="s">
        <v>8342</v>
      </c>
      <c r="R1040" t="s">
        <v>8312</v>
      </c>
      <c r="S1040" s="13">
        <f t="shared" si="65"/>
        <v>42418.231747685189</v>
      </c>
      <c r="T1040" s="13">
        <f t="shared" si="66"/>
        <v>42447.981747685182</v>
      </c>
    </row>
    <row r="1041" spans="1:20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7"/>
        <v>1.282</v>
      </c>
      <c r="P1041" s="6">
        <f t="shared" si="64"/>
        <v>21.366666666666667</v>
      </c>
      <c r="Q1041" t="s">
        <v>8342</v>
      </c>
      <c r="R1041" t="s">
        <v>8312</v>
      </c>
      <c r="S1041" s="13">
        <f t="shared" si="65"/>
        <v>42692.109328703707</v>
      </c>
      <c r="T1041" s="13">
        <f t="shared" si="66"/>
        <v>42717.124305555553</v>
      </c>
    </row>
    <row r="1042" spans="1:20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7"/>
        <v>2.9411764705882353E-3</v>
      </c>
      <c r="P1042" s="6">
        <f t="shared" si="64"/>
        <v>250</v>
      </c>
      <c r="Q1042" t="s">
        <v>8343</v>
      </c>
      <c r="R1042" t="s">
        <v>8344</v>
      </c>
      <c r="S1042" s="13">
        <f t="shared" si="65"/>
        <v>42579.708437499998</v>
      </c>
      <c r="T1042" s="13">
        <f t="shared" si="66"/>
        <v>42609.500104166662</v>
      </c>
    </row>
    <row r="1043" spans="1:20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7"/>
        <v>0</v>
      </c>
      <c r="P1043" s="6" t="e">
        <f t="shared" si="64"/>
        <v>#DIV/0!</v>
      </c>
      <c r="Q1043" t="s">
        <v>8343</v>
      </c>
      <c r="R1043" t="s">
        <v>8344</v>
      </c>
      <c r="S1043" s="13">
        <f t="shared" si="65"/>
        <v>41831.060092592597</v>
      </c>
      <c r="T1043" s="13">
        <f t="shared" si="66"/>
        <v>41850.851759259262</v>
      </c>
    </row>
    <row r="1044" spans="1:20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7"/>
        <v>1.5384615384615385E-2</v>
      </c>
      <c r="P1044" s="6">
        <f t="shared" si="64"/>
        <v>10</v>
      </c>
      <c r="Q1044" t="s">
        <v>8343</v>
      </c>
      <c r="R1044" t="s">
        <v>8344</v>
      </c>
      <c r="S1044" s="13">
        <f t="shared" si="65"/>
        <v>41851.696157407408</v>
      </c>
      <c r="T1044" s="13">
        <f t="shared" si="66"/>
        <v>41894.208333333328</v>
      </c>
    </row>
    <row r="1045" spans="1:20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7"/>
        <v>8.5370000000000001E-2</v>
      </c>
      <c r="P1045" s="6">
        <f t="shared" si="64"/>
        <v>29.236301369863014</v>
      </c>
      <c r="Q1045" t="s">
        <v>8343</v>
      </c>
      <c r="R1045" t="s">
        <v>8344</v>
      </c>
      <c r="S1045" s="13">
        <f t="shared" si="65"/>
        <v>42114.252951388888</v>
      </c>
      <c r="T1045" s="13">
        <f t="shared" si="66"/>
        <v>42144.044618055552</v>
      </c>
    </row>
    <row r="1046" spans="1:20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7"/>
        <v>8.571428571428571E-4</v>
      </c>
      <c r="P1046" s="6">
        <f t="shared" si="64"/>
        <v>3</v>
      </c>
      <c r="Q1046" t="s">
        <v>8343</v>
      </c>
      <c r="R1046" t="s">
        <v>8344</v>
      </c>
      <c r="S1046" s="13">
        <f t="shared" si="65"/>
        <v>42011.925937499997</v>
      </c>
      <c r="T1046" s="13">
        <f t="shared" si="66"/>
        <v>42068.643749999996</v>
      </c>
    </row>
    <row r="1047" spans="1:20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7"/>
        <v>2.6599999999999999E-2</v>
      </c>
      <c r="P1047" s="6">
        <f t="shared" si="64"/>
        <v>33.25</v>
      </c>
      <c r="Q1047" t="s">
        <v>8343</v>
      </c>
      <c r="R1047" t="s">
        <v>8344</v>
      </c>
      <c r="S1047" s="13">
        <f t="shared" si="65"/>
        <v>41844.874421296299</v>
      </c>
      <c r="T1047" s="13">
        <f t="shared" si="66"/>
        <v>41874.666087962964</v>
      </c>
    </row>
    <row r="1048" spans="1:20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7"/>
        <v>0</v>
      </c>
      <c r="P1048" s="6" t="e">
        <f t="shared" si="64"/>
        <v>#DIV/0!</v>
      </c>
      <c r="Q1048" t="s">
        <v>8343</v>
      </c>
      <c r="R1048" t="s">
        <v>8344</v>
      </c>
      <c r="S1048" s="13">
        <f t="shared" si="65"/>
        <v>42319.851388888885</v>
      </c>
      <c r="T1048" s="13">
        <f t="shared" si="66"/>
        <v>42364.643055555549</v>
      </c>
    </row>
    <row r="1049" spans="1:20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7"/>
        <v>5.0000000000000001E-4</v>
      </c>
      <c r="P1049" s="6">
        <f t="shared" si="64"/>
        <v>1</v>
      </c>
      <c r="Q1049" t="s">
        <v>8343</v>
      </c>
      <c r="R1049" t="s">
        <v>8344</v>
      </c>
      <c r="S1049" s="13">
        <f t="shared" si="65"/>
        <v>41918.818460648145</v>
      </c>
      <c r="T1049" s="13">
        <f t="shared" si="66"/>
        <v>41948.65179398148</v>
      </c>
    </row>
    <row r="1050" spans="1:20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7"/>
        <v>1.4133333333333333E-2</v>
      </c>
      <c r="P1050" s="6">
        <f t="shared" si="64"/>
        <v>53</v>
      </c>
      <c r="Q1050" t="s">
        <v>8343</v>
      </c>
      <c r="R1050" t="s">
        <v>8344</v>
      </c>
      <c r="S1050" s="13">
        <f t="shared" si="65"/>
        <v>42598.053113425922</v>
      </c>
      <c r="T1050" s="13">
        <f t="shared" si="66"/>
        <v>42637.844780092586</v>
      </c>
    </row>
    <row r="1051" spans="1:20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7"/>
        <v>0</v>
      </c>
      <c r="P1051" s="6" t="e">
        <f t="shared" si="64"/>
        <v>#DIV/0!</v>
      </c>
      <c r="Q1051" t="s">
        <v>8343</v>
      </c>
      <c r="R1051" t="s">
        <v>8344</v>
      </c>
      <c r="S1051" s="13">
        <f t="shared" si="65"/>
        <v>42382.431076388893</v>
      </c>
      <c r="T1051" s="13">
        <f t="shared" si="66"/>
        <v>42412.222743055558</v>
      </c>
    </row>
    <row r="1052" spans="1:20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7"/>
        <v>0</v>
      </c>
      <c r="P1052" s="6" t="e">
        <f t="shared" si="64"/>
        <v>#DIV/0!</v>
      </c>
      <c r="Q1052" t="s">
        <v>8343</v>
      </c>
      <c r="R1052" t="s">
        <v>8344</v>
      </c>
      <c r="S1052" s="13">
        <f t="shared" si="65"/>
        <v>42231.7971875</v>
      </c>
      <c r="T1052" s="13">
        <f t="shared" si="66"/>
        <v>42261.588854166665</v>
      </c>
    </row>
    <row r="1053" spans="1:20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7"/>
        <v>0</v>
      </c>
      <c r="P1053" s="6" t="e">
        <f t="shared" si="64"/>
        <v>#DIV/0!</v>
      </c>
      <c r="Q1053" t="s">
        <v>8343</v>
      </c>
      <c r="R1053" t="s">
        <v>8344</v>
      </c>
      <c r="S1053" s="13">
        <f t="shared" si="65"/>
        <v>41850.014178240745</v>
      </c>
      <c r="T1053" s="13">
        <f t="shared" si="66"/>
        <v>41877.805844907409</v>
      </c>
    </row>
    <row r="1054" spans="1:20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7"/>
        <v>0</v>
      </c>
      <c r="P1054" s="6" t="e">
        <f t="shared" si="64"/>
        <v>#DIV/0!</v>
      </c>
      <c r="Q1054" t="s">
        <v>8343</v>
      </c>
      <c r="R1054" t="s">
        <v>8344</v>
      </c>
      <c r="S1054" s="13">
        <f t="shared" si="65"/>
        <v>42483.797395833331</v>
      </c>
      <c r="T1054" s="13">
        <f t="shared" si="66"/>
        <v>42527.631249999999</v>
      </c>
    </row>
    <row r="1055" spans="1:20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7"/>
        <v>0.01</v>
      </c>
      <c r="P1055" s="6">
        <f t="shared" si="64"/>
        <v>15</v>
      </c>
      <c r="Q1055" t="s">
        <v>8343</v>
      </c>
      <c r="R1055" t="s">
        <v>8344</v>
      </c>
      <c r="S1055" s="13">
        <f t="shared" si="65"/>
        <v>42775.172824074078</v>
      </c>
      <c r="T1055" s="13">
        <f t="shared" si="66"/>
        <v>42799.964490740742</v>
      </c>
    </row>
    <row r="1056" spans="1:20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7"/>
        <v>0</v>
      </c>
      <c r="P1056" s="6" t="e">
        <f t="shared" si="64"/>
        <v>#DIV/0!</v>
      </c>
      <c r="Q1056" t="s">
        <v>8343</v>
      </c>
      <c r="R1056" t="s">
        <v>8344</v>
      </c>
      <c r="S1056" s="13">
        <f t="shared" si="65"/>
        <v>41831.851840277777</v>
      </c>
      <c r="T1056" s="13">
        <f t="shared" si="66"/>
        <v>41861.708333333328</v>
      </c>
    </row>
    <row r="1057" spans="1:20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7"/>
        <v>0</v>
      </c>
      <c r="P1057" s="6" t="e">
        <f t="shared" si="64"/>
        <v>#DIV/0!</v>
      </c>
      <c r="Q1057" t="s">
        <v>8343</v>
      </c>
      <c r="R1057" t="s">
        <v>8344</v>
      </c>
      <c r="S1057" s="13">
        <f t="shared" si="65"/>
        <v>42406.992418981477</v>
      </c>
      <c r="T1057" s="13">
        <f t="shared" si="66"/>
        <v>42436.784085648142</v>
      </c>
    </row>
    <row r="1058" spans="1:20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7"/>
        <v>0</v>
      </c>
      <c r="P1058" s="6" t="e">
        <f t="shared" si="64"/>
        <v>#DIV/0!</v>
      </c>
      <c r="Q1058" t="s">
        <v>8343</v>
      </c>
      <c r="R1058" t="s">
        <v>8344</v>
      </c>
      <c r="S1058" s="13">
        <f t="shared" si="65"/>
        <v>42058.719641203701</v>
      </c>
      <c r="T1058" s="13">
        <f t="shared" si="66"/>
        <v>42118.469641203708</v>
      </c>
    </row>
    <row r="1059" spans="1:20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7"/>
        <v>0</v>
      </c>
      <c r="P1059" s="6" t="e">
        <f t="shared" si="64"/>
        <v>#DIV/0!</v>
      </c>
      <c r="Q1059" t="s">
        <v>8343</v>
      </c>
      <c r="R1059" t="s">
        <v>8344</v>
      </c>
      <c r="S1059" s="13">
        <f t="shared" si="65"/>
        <v>42678.871331018512</v>
      </c>
      <c r="T1059" s="13">
        <f t="shared" si="66"/>
        <v>42708.704664351848</v>
      </c>
    </row>
    <row r="1060" spans="1:20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7"/>
        <v>0</v>
      </c>
      <c r="P1060" s="6" t="e">
        <f t="shared" si="64"/>
        <v>#DIV/0!</v>
      </c>
      <c r="Q1060" t="s">
        <v>8343</v>
      </c>
      <c r="R1060" t="s">
        <v>8344</v>
      </c>
      <c r="S1060" s="13">
        <f t="shared" si="65"/>
        <v>42047.900960648149</v>
      </c>
      <c r="T1060" s="13">
        <f t="shared" si="66"/>
        <v>42088.791666666664</v>
      </c>
    </row>
    <row r="1061" spans="1:20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7"/>
        <v>0</v>
      </c>
      <c r="P1061" s="6" t="e">
        <f t="shared" si="64"/>
        <v>#DIV/0!</v>
      </c>
      <c r="Q1061" t="s">
        <v>8343</v>
      </c>
      <c r="R1061" t="s">
        <v>8344</v>
      </c>
      <c r="S1061" s="13">
        <f t="shared" si="65"/>
        <v>42046.79</v>
      </c>
      <c r="T1061" s="13">
        <f t="shared" si="66"/>
        <v>42076.54</v>
      </c>
    </row>
    <row r="1062" spans="1:20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7"/>
        <v>0.01</v>
      </c>
      <c r="P1062" s="6">
        <f t="shared" si="64"/>
        <v>50</v>
      </c>
      <c r="Q1062" t="s">
        <v>8343</v>
      </c>
      <c r="R1062" t="s">
        <v>8344</v>
      </c>
      <c r="S1062" s="13">
        <f t="shared" si="65"/>
        <v>42079.913113425922</v>
      </c>
      <c r="T1062" s="13">
        <f t="shared" si="66"/>
        <v>42109.704780092587</v>
      </c>
    </row>
    <row r="1063" spans="1:20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7"/>
        <v>0</v>
      </c>
      <c r="P1063" s="6" t="e">
        <f t="shared" si="64"/>
        <v>#DIV/0!</v>
      </c>
      <c r="Q1063" t="s">
        <v>8343</v>
      </c>
      <c r="R1063" t="s">
        <v>8344</v>
      </c>
      <c r="S1063" s="13">
        <f t="shared" si="65"/>
        <v>42432.276712962965</v>
      </c>
      <c r="T1063" s="13">
        <f t="shared" si="66"/>
        <v>42491.833333333336</v>
      </c>
    </row>
    <row r="1064" spans="1:20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7"/>
        <v>0.95477386934673369</v>
      </c>
      <c r="P1064" s="6">
        <f t="shared" si="64"/>
        <v>47.5</v>
      </c>
      <c r="Q1064" t="s">
        <v>8343</v>
      </c>
      <c r="R1064" t="s">
        <v>8344</v>
      </c>
      <c r="S1064" s="13">
        <f t="shared" si="65"/>
        <v>42556.807187500002</v>
      </c>
      <c r="T1064" s="13">
        <f t="shared" si="66"/>
        <v>42563.598854166667</v>
      </c>
    </row>
    <row r="1065" spans="1:20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7"/>
        <v>0</v>
      </c>
      <c r="P1065" s="6" t="e">
        <f t="shared" si="64"/>
        <v>#DIV/0!</v>
      </c>
      <c r="Q1065" t="s">
        <v>8343</v>
      </c>
      <c r="R1065" t="s">
        <v>8344</v>
      </c>
      <c r="S1065" s="13">
        <f t="shared" si="65"/>
        <v>42583.030810185184</v>
      </c>
      <c r="T1065" s="13">
        <f t="shared" si="66"/>
        <v>42612.822476851848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7"/>
        <v>8.9744444444444446E-2</v>
      </c>
      <c r="P1066" s="6">
        <f t="shared" si="64"/>
        <v>65.666666666666671</v>
      </c>
      <c r="Q1066" t="s">
        <v>8345</v>
      </c>
      <c r="R1066" t="s">
        <v>8313</v>
      </c>
      <c r="S1066" s="13">
        <f t="shared" si="65"/>
        <v>41417.228043981479</v>
      </c>
      <c r="T1066" s="13">
        <f t="shared" si="66"/>
        <v>41462.019710648143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7"/>
        <v>2.7E-2</v>
      </c>
      <c r="P1067" s="6">
        <f t="shared" si="64"/>
        <v>16.2</v>
      </c>
      <c r="Q1067" t="s">
        <v>8345</v>
      </c>
      <c r="R1067" t="s">
        <v>8313</v>
      </c>
      <c r="S1067" s="13">
        <f t="shared" si="65"/>
        <v>41661.381041666667</v>
      </c>
      <c r="T1067" s="13">
        <f t="shared" si="66"/>
        <v>41689.172708333332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7"/>
        <v>3.3673333333333333E-2</v>
      </c>
      <c r="P1068" s="6">
        <f t="shared" si="64"/>
        <v>34.128378378378379</v>
      </c>
      <c r="Q1068" t="s">
        <v>8345</v>
      </c>
      <c r="R1068" t="s">
        <v>8313</v>
      </c>
      <c r="S1068" s="13">
        <f t="shared" si="65"/>
        <v>41445.962754629632</v>
      </c>
      <c r="T1068" s="13">
        <f t="shared" si="66"/>
        <v>41490.754421296297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7"/>
        <v>0.26</v>
      </c>
      <c r="P1069" s="6">
        <f t="shared" si="64"/>
        <v>13</v>
      </c>
      <c r="Q1069" t="s">
        <v>8345</v>
      </c>
      <c r="R1069" t="s">
        <v>8313</v>
      </c>
      <c r="S1069" s="13">
        <f t="shared" si="65"/>
        <v>41599.855682870373</v>
      </c>
      <c r="T1069" s="13">
        <f t="shared" si="66"/>
        <v>41629.647349537037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7"/>
        <v>1.5E-3</v>
      </c>
      <c r="P1070" s="6">
        <f t="shared" si="64"/>
        <v>11.25</v>
      </c>
      <c r="Q1070" t="s">
        <v>8345</v>
      </c>
      <c r="R1070" t="s">
        <v>8313</v>
      </c>
      <c r="S1070" s="13">
        <f t="shared" si="65"/>
        <v>42440.371111111104</v>
      </c>
      <c r="T1070" s="13">
        <f t="shared" si="66"/>
        <v>42470.121111111112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7"/>
        <v>0.38636363636363635</v>
      </c>
      <c r="P1071" s="6">
        <f t="shared" si="64"/>
        <v>40.476190476190474</v>
      </c>
      <c r="Q1071" t="s">
        <v>8345</v>
      </c>
      <c r="R1071" t="s">
        <v>8313</v>
      </c>
      <c r="S1071" s="13">
        <f t="shared" si="65"/>
        <v>41572.229849537034</v>
      </c>
      <c r="T1071" s="13">
        <f t="shared" si="66"/>
        <v>41604.06318287037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7"/>
        <v>7.0000000000000001E-3</v>
      </c>
      <c r="P1072" s="6">
        <f t="shared" si="64"/>
        <v>35</v>
      </c>
      <c r="Q1072" t="s">
        <v>8345</v>
      </c>
      <c r="R1072" t="s">
        <v>8313</v>
      </c>
      <c r="S1072" s="13">
        <f t="shared" si="65"/>
        <v>41163.011828703704</v>
      </c>
      <c r="T1072" s="13">
        <f t="shared" si="66"/>
        <v>41182.803495370368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7"/>
        <v>0</v>
      </c>
      <c r="P1073" s="6" t="e">
        <f t="shared" si="64"/>
        <v>#DIV/0!</v>
      </c>
      <c r="Q1073" t="s">
        <v>8345</v>
      </c>
      <c r="R1073" t="s">
        <v>8313</v>
      </c>
      <c r="S1073" s="13">
        <f t="shared" si="65"/>
        <v>42295.753391203703</v>
      </c>
      <c r="T1073" s="13">
        <f t="shared" si="66"/>
        <v>42325.586724537039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7"/>
        <v>6.8000000000000005E-4</v>
      </c>
      <c r="P1074" s="6">
        <f t="shared" si="64"/>
        <v>12.75</v>
      </c>
      <c r="Q1074" t="s">
        <v>8345</v>
      </c>
      <c r="R1074" t="s">
        <v>8313</v>
      </c>
      <c r="S1074" s="13">
        <f t="shared" si="65"/>
        <v>41645.832141203704</v>
      </c>
      <c r="T1074" s="13">
        <f t="shared" si="66"/>
        <v>41675.623807870368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7"/>
        <v>1.3333333333333334E-2</v>
      </c>
      <c r="P1075" s="6">
        <f t="shared" si="64"/>
        <v>10</v>
      </c>
      <c r="Q1075" t="s">
        <v>8345</v>
      </c>
      <c r="R1075" t="s">
        <v>8313</v>
      </c>
      <c r="S1075" s="13">
        <f t="shared" si="65"/>
        <v>40802.964594907404</v>
      </c>
      <c r="T1075" s="13">
        <f t="shared" si="66"/>
        <v>40832.756261574068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7"/>
        <v>6.3092592592592589E-2</v>
      </c>
      <c r="P1076" s="6">
        <f t="shared" si="64"/>
        <v>113.56666666666666</v>
      </c>
      <c r="Q1076" t="s">
        <v>8345</v>
      </c>
      <c r="R1076" t="s">
        <v>8313</v>
      </c>
      <c r="S1076" s="13">
        <f t="shared" si="65"/>
        <v>41613.172974537039</v>
      </c>
      <c r="T1076" s="13">
        <f t="shared" si="66"/>
        <v>41642.964641203704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7"/>
        <v>4.4999999999999998E-2</v>
      </c>
      <c r="P1077" s="6">
        <f t="shared" si="64"/>
        <v>15</v>
      </c>
      <c r="Q1077" t="s">
        <v>8345</v>
      </c>
      <c r="R1077" t="s">
        <v>8313</v>
      </c>
      <c r="S1077" s="13">
        <f t="shared" si="65"/>
        <v>41005.904120370367</v>
      </c>
      <c r="T1077" s="13">
        <f t="shared" si="66"/>
        <v>41035.695787037032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7"/>
        <v>0.62765333333333329</v>
      </c>
      <c r="P1078" s="6">
        <f t="shared" si="64"/>
        <v>48.281025641025643</v>
      </c>
      <c r="Q1078" t="s">
        <v>8345</v>
      </c>
      <c r="R1078" t="s">
        <v>8313</v>
      </c>
      <c r="S1078" s="13">
        <f t="shared" si="65"/>
        <v>41838.377893518518</v>
      </c>
      <c r="T1078" s="13">
        <f t="shared" si="66"/>
        <v>41893.169560185182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7"/>
        <v>0.29376000000000002</v>
      </c>
      <c r="P1079" s="6">
        <f t="shared" si="64"/>
        <v>43.976047904191617</v>
      </c>
      <c r="Q1079" t="s">
        <v>8345</v>
      </c>
      <c r="R1079" t="s">
        <v>8313</v>
      </c>
      <c r="S1079" s="13">
        <f t="shared" si="65"/>
        <v>42353.16679398148</v>
      </c>
      <c r="T1079" s="13">
        <f t="shared" si="66"/>
        <v>42382.958460648144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7"/>
        <v>7.4999999999999997E-2</v>
      </c>
      <c r="P1080" s="6">
        <f t="shared" si="64"/>
        <v>9</v>
      </c>
      <c r="Q1080" t="s">
        <v>8345</v>
      </c>
      <c r="R1080" t="s">
        <v>8313</v>
      </c>
      <c r="S1080" s="13">
        <f t="shared" si="65"/>
        <v>40701.195844907408</v>
      </c>
      <c r="T1080" s="13">
        <f t="shared" si="66"/>
        <v>40745.987511574072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7"/>
        <v>2.6076923076923077E-2</v>
      </c>
      <c r="P1081" s="6">
        <f t="shared" si="64"/>
        <v>37.666666666666664</v>
      </c>
      <c r="Q1081" t="s">
        <v>8345</v>
      </c>
      <c r="R1081" t="s">
        <v>8313</v>
      </c>
      <c r="S1081" s="13">
        <f t="shared" si="65"/>
        <v>42479.566388888896</v>
      </c>
      <c r="T1081" s="13">
        <f t="shared" si="66"/>
        <v>42504.35805555556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7"/>
        <v>9.1050000000000006E-2</v>
      </c>
      <c r="P1082" s="6">
        <f t="shared" si="64"/>
        <v>18.581632653061224</v>
      </c>
      <c r="Q1082" t="s">
        <v>8345</v>
      </c>
      <c r="R1082" t="s">
        <v>8313</v>
      </c>
      <c r="S1082" s="13">
        <f t="shared" si="65"/>
        <v>41740.138113425928</v>
      </c>
      <c r="T1082" s="13">
        <f t="shared" si="66"/>
        <v>41769.929780092592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7"/>
        <v>1.7647058823529413E-4</v>
      </c>
      <c r="P1083" s="6">
        <f t="shared" si="64"/>
        <v>3</v>
      </c>
      <c r="Q1083" t="s">
        <v>8345</v>
      </c>
      <c r="R1083" t="s">
        <v>8313</v>
      </c>
      <c r="S1083" s="13">
        <f t="shared" si="65"/>
        <v>42002.926990740743</v>
      </c>
      <c r="T1083" s="13">
        <f t="shared" si="66"/>
        <v>42032.718657407408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7"/>
        <v>5.5999999999999999E-3</v>
      </c>
      <c r="P1084" s="6">
        <f t="shared" si="64"/>
        <v>18.666666666666668</v>
      </c>
      <c r="Q1084" t="s">
        <v>8345</v>
      </c>
      <c r="R1084" t="s">
        <v>8313</v>
      </c>
      <c r="S1084" s="13">
        <f t="shared" si="65"/>
        <v>41101.906111111115</v>
      </c>
      <c r="T1084" s="13">
        <f t="shared" si="66"/>
        <v>41131.697777777779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7"/>
        <v>8.2000000000000007E-3</v>
      </c>
      <c r="P1085" s="6">
        <f t="shared" si="64"/>
        <v>410</v>
      </c>
      <c r="Q1085" t="s">
        <v>8345</v>
      </c>
      <c r="R1085" t="s">
        <v>8313</v>
      </c>
      <c r="S1085" s="13">
        <f t="shared" si="65"/>
        <v>41793.659525462965</v>
      </c>
      <c r="T1085" s="13">
        <f t="shared" si="66"/>
        <v>41853.451192129629</v>
      </c>
    </row>
    <row r="1086" spans="1:20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7"/>
        <v>0</v>
      </c>
      <c r="P1086" s="6" t="e">
        <f t="shared" si="64"/>
        <v>#DIV/0!</v>
      </c>
      <c r="Q1086" t="s">
        <v>8345</v>
      </c>
      <c r="R1086" t="s">
        <v>8313</v>
      </c>
      <c r="S1086" s="13">
        <f t="shared" si="65"/>
        <v>41829.912083333329</v>
      </c>
      <c r="T1086" s="13">
        <f t="shared" si="66"/>
        <v>41859.703749999993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7"/>
        <v>3.4200000000000001E-2</v>
      </c>
      <c r="P1087" s="6">
        <f t="shared" si="64"/>
        <v>114</v>
      </c>
      <c r="Q1087" t="s">
        <v>8345</v>
      </c>
      <c r="R1087" t="s">
        <v>8313</v>
      </c>
      <c r="S1087" s="13">
        <f t="shared" si="65"/>
        <v>42413.671006944445</v>
      </c>
      <c r="T1087" s="13">
        <f t="shared" si="66"/>
        <v>42443.421006944445</v>
      </c>
    </row>
    <row r="1088" spans="1:20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7"/>
        <v>8.3333333333333339E-4</v>
      </c>
      <c r="P1088" s="6">
        <f t="shared" si="64"/>
        <v>7.5</v>
      </c>
      <c r="Q1088" t="s">
        <v>8345</v>
      </c>
      <c r="R1088" t="s">
        <v>8313</v>
      </c>
      <c r="S1088" s="13">
        <f t="shared" si="65"/>
        <v>41845.866793981484</v>
      </c>
      <c r="T1088" s="13">
        <f t="shared" si="66"/>
        <v>41875.658460648148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7"/>
        <v>0</v>
      </c>
      <c r="P1089" s="6" t="e">
        <f t="shared" si="64"/>
        <v>#DIV/0!</v>
      </c>
      <c r="Q1089" t="s">
        <v>8345</v>
      </c>
      <c r="R1089" t="s">
        <v>8313</v>
      </c>
      <c r="S1089" s="13">
        <f t="shared" si="65"/>
        <v>41775.713969907411</v>
      </c>
      <c r="T1089" s="13">
        <f t="shared" si="66"/>
        <v>41805.505636574075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7"/>
        <v>0.14182977777777778</v>
      </c>
      <c r="P1090" s="6">
        <f t="shared" si="64"/>
        <v>43.41727891156463</v>
      </c>
      <c r="Q1090" t="s">
        <v>8345</v>
      </c>
      <c r="R1090" t="s">
        <v>8313</v>
      </c>
      <c r="S1090" s="13">
        <f t="shared" si="65"/>
        <v>41723.799386574072</v>
      </c>
      <c r="T1090" s="13">
        <f t="shared" si="66"/>
        <v>41753.591053240736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67"/>
        <v>7.8266666666666665E-2</v>
      </c>
      <c r="P1091" s="6">
        <f t="shared" ref="P1091:P1154" si="68">E1091/L1091</f>
        <v>23.959183673469386</v>
      </c>
      <c r="Q1091" t="s">
        <v>8345</v>
      </c>
      <c r="R1091" t="s">
        <v>8313</v>
      </c>
      <c r="S1091" s="13">
        <f t="shared" ref="S1091:S1154" si="69">(((J1091/60)/60)/24)+DATE(1970,1,1)</f>
        <v>42151.189525462964</v>
      </c>
      <c r="T1091" s="13">
        <f t="shared" ref="T1091:T1154" si="70">(((I1091/60)/60)/24)+DATE(1970,1,1)+(-5/24)</f>
        <v>42180.981192129628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ref="O1092:O1155" si="71">E1092/D1092</f>
        <v>3.8464497269020693E-4</v>
      </c>
      <c r="P1092" s="6">
        <f t="shared" si="68"/>
        <v>5</v>
      </c>
      <c r="Q1092" t="s">
        <v>8345</v>
      </c>
      <c r="R1092" t="s">
        <v>8313</v>
      </c>
      <c r="S1092" s="13">
        <f t="shared" si="69"/>
        <v>42123.185798611114</v>
      </c>
      <c r="T1092" s="13">
        <f t="shared" si="70"/>
        <v>42152.977465277778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71"/>
        <v>0.125</v>
      </c>
      <c r="P1093" s="6">
        <f t="shared" si="68"/>
        <v>12.5</v>
      </c>
      <c r="Q1093" t="s">
        <v>8345</v>
      </c>
      <c r="R1093" t="s">
        <v>8313</v>
      </c>
      <c r="S1093" s="13">
        <f t="shared" si="69"/>
        <v>42440.820277777777</v>
      </c>
      <c r="T1093" s="13">
        <f t="shared" si="70"/>
        <v>42470.57027777777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71"/>
        <v>1.0500000000000001E-2</v>
      </c>
      <c r="P1094" s="6">
        <f t="shared" si="68"/>
        <v>3</v>
      </c>
      <c r="Q1094" t="s">
        <v>8345</v>
      </c>
      <c r="R1094" t="s">
        <v>8313</v>
      </c>
      <c r="S1094" s="13">
        <f t="shared" si="69"/>
        <v>41250.025902777779</v>
      </c>
      <c r="T1094" s="13">
        <f t="shared" si="70"/>
        <v>41279.817569444444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71"/>
        <v>0.14083333333333334</v>
      </c>
      <c r="P1095" s="6">
        <f t="shared" si="68"/>
        <v>10.5625</v>
      </c>
      <c r="Q1095" t="s">
        <v>8345</v>
      </c>
      <c r="R1095" t="s">
        <v>8313</v>
      </c>
      <c r="S1095" s="13">
        <f t="shared" si="69"/>
        <v>42396.973807870367</v>
      </c>
      <c r="T1095" s="13">
        <f t="shared" si="70"/>
        <v>42411.765474537031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71"/>
        <v>0.18300055555555556</v>
      </c>
      <c r="P1096" s="6">
        <f t="shared" si="68"/>
        <v>122.00037037037038</v>
      </c>
      <c r="Q1096" t="s">
        <v>8345</v>
      </c>
      <c r="R1096" t="s">
        <v>8313</v>
      </c>
      <c r="S1096" s="13">
        <f t="shared" si="69"/>
        <v>40795.713344907403</v>
      </c>
      <c r="T1096" s="13">
        <f t="shared" si="70"/>
        <v>40825.505011574067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71"/>
        <v>5.0347999999999997E-2</v>
      </c>
      <c r="P1097" s="6">
        <f t="shared" si="68"/>
        <v>267.80851063829789</v>
      </c>
      <c r="Q1097" t="s">
        <v>8345</v>
      </c>
      <c r="R1097" t="s">
        <v>8313</v>
      </c>
      <c r="S1097" s="13">
        <f t="shared" si="69"/>
        <v>41486.537268518521</v>
      </c>
      <c r="T1097" s="13">
        <f t="shared" si="70"/>
        <v>41516.328935185185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71"/>
        <v>0.17933333333333334</v>
      </c>
      <c r="P1098" s="6">
        <f t="shared" si="68"/>
        <v>74.206896551724142</v>
      </c>
      <c r="Q1098" t="s">
        <v>8345</v>
      </c>
      <c r="R1098" t="s">
        <v>8313</v>
      </c>
      <c r="S1098" s="13">
        <f t="shared" si="69"/>
        <v>41885.51798611111</v>
      </c>
      <c r="T1098" s="13">
        <f t="shared" si="70"/>
        <v>41915.9375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71"/>
        <v>4.6999999999999999E-4</v>
      </c>
      <c r="P1099" s="6">
        <f t="shared" si="68"/>
        <v>6.7142857142857144</v>
      </c>
      <c r="Q1099" t="s">
        <v>8345</v>
      </c>
      <c r="R1099" t="s">
        <v>8313</v>
      </c>
      <c r="S1099" s="13">
        <f t="shared" si="69"/>
        <v>41660.792557870373</v>
      </c>
      <c r="T1099" s="13">
        <f t="shared" si="70"/>
        <v>41700.584224537037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71"/>
        <v>7.2120000000000004E-2</v>
      </c>
      <c r="P1100" s="6">
        <f t="shared" si="68"/>
        <v>81.954545454545453</v>
      </c>
      <c r="Q1100" t="s">
        <v>8345</v>
      </c>
      <c r="R1100" t="s">
        <v>8313</v>
      </c>
      <c r="S1100" s="13">
        <f t="shared" si="69"/>
        <v>41712.762673611112</v>
      </c>
      <c r="T1100" s="13">
        <f t="shared" si="70"/>
        <v>41742.554340277777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71"/>
        <v>5.0000000000000001E-3</v>
      </c>
      <c r="P1101" s="6">
        <f t="shared" si="68"/>
        <v>25</v>
      </c>
      <c r="Q1101" t="s">
        <v>8345</v>
      </c>
      <c r="R1101" t="s">
        <v>8313</v>
      </c>
      <c r="S1101" s="13">
        <f t="shared" si="69"/>
        <v>42107.836435185185</v>
      </c>
      <c r="T1101" s="13">
        <f t="shared" si="70"/>
        <v>42137.628101851849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71"/>
        <v>2.5000000000000001E-2</v>
      </c>
      <c r="P1102" s="6">
        <f t="shared" si="68"/>
        <v>10</v>
      </c>
      <c r="Q1102" t="s">
        <v>8345</v>
      </c>
      <c r="R1102" t="s">
        <v>8313</v>
      </c>
      <c r="S1102" s="13">
        <f t="shared" si="69"/>
        <v>42384.110775462963</v>
      </c>
      <c r="T1102" s="13">
        <f t="shared" si="70"/>
        <v>42413.902442129627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71"/>
        <v>4.0999999999999999E-4</v>
      </c>
      <c r="P1103" s="6">
        <f t="shared" si="68"/>
        <v>6.833333333333333</v>
      </c>
      <c r="Q1103" t="s">
        <v>8345</v>
      </c>
      <c r="R1103" t="s">
        <v>8313</v>
      </c>
      <c r="S1103" s="13">
        <f t="shared" si="69"/>
        <v>42538.77243055556</v>
      </c>
      <c r="T1103" s="13">
        <f t="shared" si="70"/>
        <v>42565.549999999996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71"/>
        <v>5.3124999999999999E-2</v>
      </c>
      <c r="P1104" s="6">
        <f t="shared" si="68"/>
        <v>17.708333333333332</v>
      </c>
      <c r="Q1104" t="s">
        <v>8345</v>
      </c>
      <c r="R1104" t="s">
        <v>8313</v>
      </c>
      <c r="S1104" s="13">
        <f t="shared" si="69"/>
        <v>41577.045428240745</v>
      </c>
      <c r="T1104" s="13">
        <f t="shared" si="70"/>
        <v>41617.040972222218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71"/>
        <v>1.6199999999999999E-2</v>
      </c>
      <c r="P1105" s="6">
        <f t="shared" si="68"/>
        <v>16.2</v>
      </c>
      <c r="Q1105" t="s">
        <v>8345</v>
      </c>
      <c r="R1105" t="s">
        <v>8313</v>
      </c>
      <c r="S1105" s="13">
        <f t="shared" si="69"/>
        <v>42479.22210648148</v>
      </c>
      <c r="T1105" s="13">
        <f t="shared" si="70"/>
        <v>42539.013773148145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71"/>
        <v>4.9516666666666667E-2</v>
      </c>
      <c r="P1106" s="6">
        <f t="shared" si="68"/>
        <v>80.297297297297291</v>
      </c>
      <c r="Q1106" t="s">
        <v>8345</v>
      </c>
      <c r="R1106" t="s">
        <v>8313</v>
      </c>
      <c r="S1106" s="13">
        <f t="shared" si="69"/>
        <v>41771.40996527778</v>
      </c>
      <c r="T1106" s="13">
        <f t="shared" si="70"/>
        <v>41801.201631944445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71"/>
        <v>1.5900000000000001E-3</v>
      </c>
      <c r="P1107" s="6">
        <f t="shared" si="68"/>
        <v>71.55</v>
      </c>
      <c r="Q1107" t="s">
        <v>8345</v>
      </c>
      <c r="R1107" t="s">
        <v>8313</v>
      </c>
      <c r="S1107" s="13">
        <f t="shared" si="69"/>
        <v>41692.135729166665</v>
      </c>
      <c r="T1107" s="13">
        <f t="shared" si="70"/>
        <v>41721.885729166665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71"/>
        <v>0.41249999999999998</v>
      </c>
      <c r="P1108" s="6">
        <f t="shared" si="68"/>
        <v>23.571428571428573</v>
      </c>
      <c r="Q1108" t="s">
        <v>8345</v>
      </c>
      <c r="R1108" t="s">
        <v>8313</v>
      </c>
      <c r="S1108" s="13">
        <f t="shared" si="69"/>
        <v>40973.740451388891</v>
      </c>
      <c r="T1108" s="13">
        <f t="shared" si="70"/>
        <v>41003.490451388883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71"/>
        <v>0</v>
      </c>
      <c r="P1109" s="6" t="e">
        <f t="shared" si="68"/>
        <v>#DIV/0!</v>
      </c>
      <c r="Q1109" t="s">
        <v>8345</v>
      </c>
      <c r="R1109" t="s">
        <v>8313</v>
      </c>
      <c r="S1109" s="13">
        <f t="shared" si="69"/>
        <v>41813.861388888887</v>
      </c>
      <c r="T1109" s="13">
        <f t="shared" si="70"/>
        <v>41843.653055555551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71"/>
        <v>2.93E-2</v>
      </c>
      <c r="P1110" s="6">
        <f t="shared" si="68"/>
        <v>34.88095238095238</v>
      </c>
      <c r="Q1110" t="s">
        <v>8345</v>
      </c>
      <c r="R1110" t="s">
        <v>8313</v>
      </c>
      <c r="S1110" s="13">
        <f t="shared" si="69"/>
        <v>40952.636979166666</v>
      </c>
      <c r="T1110" s="13">
        <f t="shared" si="70"/>
        <v>41012.386979166666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71"/>
        <v>4.4999999999999997E-3</v>
      </c>
      <c r="P1111" s="6">
        <f t="shared" si="68"/>
        <v>15</v>
      </c>
      <c r="Q1111" t="s">
        <v>8345</v>
      </c>
      <c r="R1111" t="s">
        <v>8313</v>
      </c>
      <c r="S1111" s="13">
        <f t="shared" si="69"/>
        <v>42662.752199074079</v>
      </c>
      <c r="T1111" s="13">
        <f t="shared" si="70"/>
        <v>42692.5855324074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71"/>
        <v>5.1000000000000004E-3</v>
      </c>
      <c r="P1112" s="6">
        <f t="shared" si="68"/>
        <v>23.181818181818183</v>
      </c>
      <c r="Q1112" t="s">
        <v>8345</v>
      </c>
      <c r="R1112" t="s">
        <v>8313</v>
      </c>
      <c r="S1112" s="13">
        <f t="shared" si="69"/>
        <v>41220.933124999996</v>
      </c>
      <c r="T1112" s="13">
        <f t="shared" si="70"/>
        <v>41250.72479166666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71"/>
        <v>4.0000000000000002E-4</v>
      </c>
      <c r="P1113" s="6">
        <f t="shared" si="68"/>
        <v>1</v>
      </c>
      <c r="Q1113" t="s">
        <v>8345</v>
      </c>
      <c r="R1113" t="s">
        <v>8313</v>
      </c>
      <c r="S1113" s="13">
        <f t="shared" si="69"/>
        <v>42347.203587962969</v>
      </c>
      <c r="T1113" s="13">
        <f t="shared" si="70"/>
        <v>42376.995254629634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71"/>
        <v>0.35537409090909089</v>
      </c>
      <c r="P1114" s="6">
        <f t="shared" si="68"/>
        <v>100.23371794871794</v>
      </c>
      <c r="Q1114" t="s">
        <v>8345</v>
      </c>
      <c r="R1114" t="s">
        <v>8313</v>
      </c>
      <c r="S1114" s="13">
        <f t="shared" si="69"/>
        <v>41963.759386574078</v>
      </c>
      <c r="T1114" s="13">
        <f t="shared" si="70"/>
        <v>42023.145833333336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71"/>
        <v>5.0000000000000001E-3</v>
      </c>
      <c r="P1115" s="6">
        <f t="shared" si="68"/>
        <v>5</v>
      </c>
      <c r="Q1115" t="s">
        <v>8345</v>
      </c>
      <c r="R1115" t="s">
        <v>8313</v>
      </c>
      <c r="S1115" s="13">
        <f t="shared" si="69"/>
        <v>41835.977083333331</v>
      </c>
      <c r="T1115" s="13">
        <f t="shared" si="70"/>
        <v>41865.768749999996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71"/>
        <v>1.6666666666666668E-3</v>
      </c>
      <c r="P1116" s="6">
        <f t="shared" si="68"/>
        <v>3.3333333333333335</v>
      </c>
      <c r="Q1116" t="s">
        <v>8345</v>
      </c>
      <c r="R1116" t="s">
        <v>8313</v>
      </c>
      <c r="S1116" s="13">
        <f t="shared" si="69"/>
        <v>41526.345914351856</v>
      </c>
      <c r="T1116" s="13">
        <f t="shared" si="70"/>
        <v>41556.13758101852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71"/>
        <v>1.325E-3</v>
      </c>
      <c r="P1117" s="6">
        <f t="shared" si="68"/>
        <v>13.25</v>
      </c>
      <c r="Q1117" t="s">
        <v>8345</v>
      </c>
      <c r="R1117" t="s">
        <v>8313</v>
      </c>
      <c r="S1117" s="13">
        <f t="shared" si="69"/>
        <v>42429.695543981477</v>
      </c>
      <c r="T1117" s="13">
        <f t="shared" si="70"/>
        <v>42459.445543981477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71"/>
        <v>3.5704000000000004E-4</v>
      </c>
      <c r="P1118" s="6">
        <f t="shared" si="68"/>
        <v>17.852</v>
      </c>
      <c r="Q1118" t="s">
        <v>8345</v>
      </c>
      <c r="R1118" t="s">
        <v>8313</v>
      </c>
      <c r="S1118" s="13">
        <f t="shared" si="69"/>
        <v>41009.847314814811</v>
      </c>
      <c r="T1118" s="13">
        <f t="shared" si="70"/>
        <v>41069.638981481476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71"/>
        <v>8.3000000000000004E-2</v>
      </c>
      <c r="P1119" s="6">
        <f t="shared" si="68"/>
        <v>10.375</v>
      </c>
      <c r="Q1119" t="s">
        <v>8345</v>
      </c>
      <c r="R1119" t="s">
        <v>8313</v>
      </c>
      <c r="S1119" s="13">
        <f t="shared" si="69"/>
        <v>42333.598530092597</v>
      </c>
      <c r="T1119" s="13">
        <f t="shared" si="70"/>
        <v>42363.390196759261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71"/>
        <v>2.4222222222222221E-2</v>
      </c>
      <c r="P1120" s="6">
        <f t="shared" si="68"/>
        <v>36.333333333333336</v>
      </c>
      <c r="Q1120" t="s">
        <v>8345</v>
      </c>
      <c r="R1120" t="s">
        <v>8313</v>
      </c>
      <c r="S1120" s="13">
        <f t="shared" si="69"/>
        <v>41704.16642361111</v>
      </c>
      <c r="T1120" s="13">
        <f t="shared" si="70"/>
        <v>41733.91642361111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71"/>
        <v>2.3809523809523812E-3</v>
      </c>
      <c r="P1121" s="6">
        <f t="shared" si="68"/>
        <v>5</v>
      </c>
      <c r="Q1121" t="s">
        <v>8345</v>
      </c>
      <c r="R1121" t="s">
        <v>8313</v>
      </c>
      <c r="S1121" s="13">
        <f t="shared" si="69"/>
        <v>41722.792407407411</v>
      </c>
      <c r="T1121" s="13">
        <f t="shared" si="70"/>
        <v>41735.584074074075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71"/>
        <v>0</v>
      </c>
      <c r="P1122" s="6" t="e">
        <f t="shared" si="68"/>
        <v>#DIV/0!</v>
      </c>
      <c r="Q1122" t="s">
        <v>8345</v>
      </c>
      <c r="R1122" t="s">
        <v>8313</v>
      </c>
      <c r="S1122" s="13">
        <f t="shared" si="69"/>
        <v>40799.872685185182</v>
      </c>
      <c r="T1122" s="13">
        <f t="shared" si="70"/>
        <v>40844.664351851847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71"/>
        <v>1.16E-4</v>
      </c>
      <c r="P1123" s="6">
        <f t="shared" si="68"/>
        <v>5.8</v>
      </c>
      <c r="Q1123" t="s">
        <v>8345</v>
      </c>
      <c r="R1123" t="s">
        <v>8313</v>
      </c>
      <c r="S1123" s="13">
        <f t="shared" si="69"/>
        <v>42412.934212962966</v>
      </c>
      <c r="T1123" s="13">
        <f t="shared" si="70"/>
        <v>42442.684212962959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71"/>
        <v>0</v>
      </c>
      <c r="P1124" s="6" t="e">
        <f t="shared" si="68"/>
        <v>#DIV/0!</v>
      </c>
      <c r="Q1124" t="s">
        <v>8345</v>
      </c>
      <c r="R1124" t="s">
        <v>8313</v>
      </c>
      <c r="S1124" s="13">
        <f t="shared" si="69"/>
        <v>41410.703993055555</v>
      </c>
      <c r="T1124" s="13">
        <f t="shared" si="70"/>
        <v>41424.495659722219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71"/>
        <v>2.2000000000000001E-3</v>
      </c>
      <c r="P1125" s="6">
        <f t="shared" si="68"/>
        <v>3.6666666666666665</v>
      </c>
      <c r="Q1125" t="s">
        <v>8345</v>
      </c>
      <c r="R1125" t="s">
        <v>8313</v>
      </c>
      <c r="S1125" s="13">
        <f t="shared" si="69"/>
        <v>41718.5237037037</v>
      </c>
      <c r="T1125" s="13">
        <f t="shared" si="70"/>
        <v>41748.315370370365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71"/>
        <v>4.7222222222222223E-3</v>
      </c>
      <c r="P1126" s="6">
        <f t="shared" si="68"/>
        <v>60.714285714285715</v>
      </c>
      <c r="Q1126" t="s">
        <v>8345</v>
      </c>
      <c r="R1126" t="s">
        <v>8314</v>
      </c>
      <c r="S1126" s="13">
        <f t="shared" si="69"/>
        <v>42094.667256944449</v>
      </c>
      <c r="T1126" s="13">
        <f t="shared" si="70"/>
        <v>42124.458923611113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71"/>
        <v>0</v>
      </c>
      <c r="P1127" s="6" t="e">
        <f t="shared" si="68"/>
        <v>#DIV/0!</v>
      </c>
      <c r="Q1127" t="s">
        <v>8345</v>
      </c>
      <c r="R1127" t="s">
        <v>8314</v>
      </c>
      <c r="S1127" s="13">
        <f t="shared" si="69"/>
        <v>42212.624189814815</v>
      </c>
      <c r="T1127" s="13">
        <f t="shared" si="70"/>
        <v>42272.415856481479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71"/>
        <v>5.0000000000000001E-3</v>
      </c>
      <c r="P1128" s="6">
        <f t="shared" si="68"/>
        <v>5</v>
      </c>
      <c r="Q1128" t="s">
        <v>8345</v>
      </c>
      <c r="R1128" t="s">
        <v>8314</v>
      </c>
      <c r="S1128" s="13">
        <f t="shared" si="69"/>
        <v>42535.327476851846</v>
      </c>
      <c r="T1128" s="13">
        <f t="shared" si="70"/>
        <v>42565.11914351851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71"/>
        <v>1.6714285714285713E-2</v>
      </c>
      <c r="P1129" s="6">
        <f t="shared" si="68"/>
        <v>25.434782608695652</v>
      </c>
      <c r="Q1129" t="s">
        <v>8345</v>
      </c>
      <c r="R1129" t="s">
        <v>8314</v>
      </c>
      <c r="S1129" s="13">
        <f t="shared" si="69"/>
        <v>41926.854166666664</v>
      </c>
      <c r="T1129" s="13">
        <f t="shared" si="70"/>
        <v>41957.687499999993</v>
      </c>
    </row>
    <row r="1130" spans="1:20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71"/>
        <v>1E-3</v>
      </c>
      <c r="P1130" s="6">
        <f t="shared" si="68"/>
        <v>1</v>
      </c>
      <c r="Q1130" t="s">
        <v>8345</v>
      </c>
      <c r="R1130" t="s">
        <v>8314</v>
      </c>
      <c r="S1130" s="13">
        <f t="shared" si="69"/>
        <v>41828.649502314816</v>
      </c>
      <c r="T1130" s="13">
        <f t="shared" si="70"/>
        <v>41858.441168981481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71"/>
        <v>1.0499999999999999E-3</v>
      </c>
      <c r="P1131" s="6">
        <f t="shared" si="68"/>
        <v>10.5</v>
      </c>
      <c r="Q1131" t="s">
        <v>8345</v>
      </c>
      <c r="R1131" t="s">
        <v>8314</v>
      </c>
      <c r="S1131" s="13">
        <f t="shared" si="69"/>
        <v>42496.264965277776</v>
      </c>
      <c r="T1131" s="13">
        <f t="shared" si="70"/>
        <v>42526.056631944441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71"/>
        <v>2.2000000000000001E-3</v>
      </c>
      <c r="P1132" s="6">
        <f t="shared" si="68"/>
        <v>3.6666666666666665</v>
      </c>
      <c r="Q1132" t="s">
        <v>8345</v>
      </c>
      <c r="R1132" t="s">
        <v>8314</v>
      </c>
      <c r="S1132" s="13">
        <f t="shared" si="69"/>
        <v>41908.996527777781</v>
      </c>
      <c r="T1132" s="13">
        <f t="shared" si="70"/>
        <v>41968.829861111109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71"/>
        <v>0</v>
      </c>
      <c r="P1133" s="6" t="e">
        <f t="shared" si="68"/>
        <v>#DIV/0!</v>
      </c>
      <c r="Q1133" t="s">
        <v>8345</v>
      </c>
      <c r="R1133" t="s">
        <v>8314</v>
      </c>
      <c r="S1133" s="13">
        <f t="shared" si="69"/>
        <v>42332.908194444448</v>
      </c>
      <c r="T1133" s="13">
        <f t="shared" si="70"/>
        <v>42362.699861111112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71"/>
        <v>0.14380000000000001</v>
      </c>
      <c r="P1134" s="6">
        <f t="shared" si="68"/>
        <v>110.61538461538461</v>
      </c>
      <c r="Q1134" t="s">
        <v>8345</v>
      </c>
      <c r="R1134" t="s">
        <v>8314</v>
      </c>
      <c r="S1134" s="13">
        <f t="shared" si="69"/>
        <v>42706.115405092598</v>
      </c>
      <c r="T1134" s="13">
        <f t="shared" si="70"/>
        <v>42735.907071759262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71"/>
        <v>6.6666666666666671E-3</v>
      </c>
      <c r="P1135" s="6">
        <f t="shared" si="68"/>
        <v>20</v>
      </c>
      <c r="Q1135" t="s">
        <v>8345</v>
      </c>
      <c r="R1135" t="s">
        <v>8314</v>
      </c>
      <c r="S1135" s="13">
        <f t="shared" si="69"/>
        <v>41821.407187500001</v>
      </c>
      <c r="T1135" s="13">
        <f t="shared" si="70"/>
        <v>41851.198854166665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71"/>
        <v>4.0000000000000003E-5</v>
      </c>
      <c r="P1136" s="6">
        <f t="shared" si="68"/>
        <v>1</v>
      </c>
      <c r="Q1136" t="s">
        <v>8345</v>
      </c>
      <c r="R1136" t="s">
        <v>8314</v>
      </c>
      <c r="S1136" s="13">
        <f t="shared" si="69"/>
        <v>41958.285046296296</v>
      </c>
      <c r="T1136" s="13">
        <f t="shared" si="70"/>
        <v>41971.981249999997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71"/>
        <v>0.05</v>
      </c>
      <c r="P1137" s="6">
        <f t="shared" si="68"/>
        <v>50</v>
      </c>
      <c r="Q1137" t="s">
        <v>8345</v>
      </c>
      <c r="R1137" t="s">
        <v>8314</v>
      </c>
      <c r="S1137" s="13">
        <f t="shared" si="69"/>
        <v>42558.989513888882</v>
      </c>
      <c r="T1137" s="13">
        <f t="shared" si="70"/>
        <v>42588.781180555547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71"/>
        <v>6.4439140811455853E-2</v>
      </c>
      <c r="P1138" s="6">
        <f t="shared" si="68"/>
        <v>45</v>
      </c>
      <c r="Q1138" t="s">
        <v>8345</v>
      </c>
      <c r="R1138" t="s">
        <v>8314</v>
      </c>
      <c r="S1138" s="13">
        <f t="shared" si="69"/>
        <v>42327.671631944439</v>
      </c>
      <c r="T1138" s="13">
        <f t="shared" si="70"/>
        <v>42357.463298611103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71"/>
        <v>0.39500000000000002</v>
      </c>
      <c r="P1139" s="6">
        <f t="shared" si="68"/>
        <v>253.2051282051282</v>
      </c>
      <c r="Q1139" t="s">
        <v>8345</v>
      </c>
      <c r="R1139" t="s">
        <v>8314</v>
      </c>
      <c r="S1139" s="13">
        <f t="shared" si="69"/>
        <v>42453.819687499999</v>
      </c>
      <c r="T1139" s="13">
        <f t="shared" si="70"/>
        <v>42483.611354166664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71"/>
        <v>3.5714285714285713E-3</v>
      </c>
      <c r="P1140" s="6">
        <f t="shared" si="68"/>
        <v>31.25</v>
      </c>
      <c r="Q1140" t="s">
        <v>8345</v>
      </c>
      <c r="R1140" t="s">
        <v>8314</v>
      </c>
      <c r="S1140" s="13">
        <f t="shared" si="69"/>
        <v>42736.9066087963</v>
      </c>
      <c r="T1140" s="13">
        <f t="shared" si="70"/>
        <v>42756.698275462964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71"/>
        <v>6.2500000000000001E-4</v>
      </c>
      <c r="P1141" s="6">
        <f t="shared" si="68"/>
        <v>5</v>
      </c>
      <c r="Q1141" t="s">
        <v>8345</v>
      </c>
      <c r="R1141" t="s">
        <v>8314</v>
      </c>
      <c r="S1141" s="13">
        <f t="shared" si="69"/>
        <v>41975.347523148142</v>
      </c>
      <c r="T1141" s="13">
        <f t="shared" si="70"/>
        <v>42005.139189814807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71"/>
        <v>0</v>
      </c>
      <c r="P1142" s="6" t="e">
        <f t="shared" si="68"/>
        <v>#DIV/0!</v>
      </c>
      <c r="Q1142" t="s">
        <v>8345</v>
      </c>
      <c r="R1142" t="s">
        <v>8314</v>
      </c>
      <c r="S1142" s="13">
        <f t="shared" si="69"/>
        <v>42192.462048611109</v>
      </c>
      <c r="T1142" s="13">
        <f t="shared" si="70"/>
        <v>42222.253715277773</v>
      </c>
    </row>
    <row r="1143" spans="1:20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71"/>
        <v>0</v>
      </c>
      <c r="P1143" s="6" t="e">
        <f t="shared" si="68"/>
        <v>#DIV/0!</v>
      </c>
      <c r="Q1143" t="s">
        <v>8345</v>
      </c>
      <c r="R1143" t="s">
        <v>8314</v>
      </c>
      <c r="S1143" s="13">
        <f t="shared" si="69"/>
        <v>42164.699652777781</v>
      </c>
      <c r="T1143" s="13">
        <f t="shared" si="70"/>
        <v>42194.491319444445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71"/>
        <v>0</v>
      </c>
      <c r="P1144" s="6" t="e">
        <f t="shared" si="68"/>
        <v>#DIV/0!</v>
      </c>
      <c r="Q1144" t="s">
        <v>8345</v>
      </c>
      <c r="R1144" t="s">
        <v>8314</v>
      </c>
      <c r="S1144" s="13">
        <f t="shared" si="69"/>
        <v>42022.006099537044</v>
      </c>
      <c r="T1144" s="13">
        <f t="shared" si="70"/>
        <v>42051.797766203708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71"/>
        <v>4.1333333333333335E-3</v>
      </c>
      <c r="P1145" s="6">
        <f t="shared" si="68"/>
        <v>23.25</v>
      </c>
      <c r="Q1145" t="s">
        <v>8345</v>
      </c>
      <c r="R1145" t="s">
        <v>8314</v>
      </c>
      <c r="S1145" s="13">
        <f t="shared" si="69"/>
        <v>42325.19358796296</v>
      </c>
      <c r="T1145" s="13">
        <f t="shared" si="70"/>
        <v>42354.985254629624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71"/>
        <v>0</v>
      </c>
      <c r="P1146" s="6" t="e">
        <f t="shared" si="68"/>
        <v>#DIV/0!</v>
      </c>
      <c r="Q1146" t="s">
        <v>8315</v>
      </c>
      <c r="R1146" t="s">
        <v>8346</v>
      </c>
      <c r="S1146" s="13">
        <f t="shared" si="69"/>
        <v>42093.181944444441</v>
      </c>
      <c r="T1146" s="13">
        <f t="shared" si="70"/>
        <v>42122.973611111105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71"/>
        <v>1.25E-3</v>
      </c>
      <c r="P1147" s="6">
        <f t="shared" si="68"/>
        <v>100</v>
      </c>
      <c r="Q1147" t="s">
        <v>8315</v>
      </c>
      <c r="R1147" t="s">
        <v>8346</v>
      </c>
      <c r="S1147" s="13">
        <f t="shared" si="69"/>
        <v>41854.747592592597</v>
      </c>
      <c r="T1147" s="13">
        <f t="shared" si="70"/>
        <v>41914.539259259262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71"/>
        <v>8.8333333333333333E-2</v>
      </c>
      <c r="P1148" s="6">
        <f t="shared" si="68"/>
        <v>44.166666666666664</v>
      </c>
      <c r="Q1148" t="s">
        <v>8315</v>
      </c>
      <c r="R1148" t="s">
        <v>8346</v>
      </c>
      <c r="S1148" s="13">
        <f t="shared" si="69"/>
        <v>41723.9533912037</v>
      </c>
      <c r="T1148" s="13">
        <f t="shared" si="70"/>
        <v>41761.745057870365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71"/>
        <v>0</v>
      </c>
      <c r="P1149" s="6" t="e">
        <f t="shared" si="68"/>
        <v>#DIV/0!</v>
      </c>
      <c r="Q1149" t="s">
        <v>8315</v>
      </c>
      <c r="R1149" t="s">
        <v>8346</v>
      </c>
      <c r="S1149" s="13">
        <f t="shared" si="69"/>
        <v>41871.972025462965</v>
      </c>
      <c r="T1149" s="13">
        <f t="shared" si="70"/>
        <v>41931.763692129629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71"/>
        <v>4.8666666666666667E-3</v>
      </c>
      <c r="P1150" s="6">
        <f t="shared" si="68"/>
        <v>24.333333333333332</v>
      </c>
      <c r="Q1150" t="s">
        <v>8315</v>
      </c>
      <c r="R1150" t="s">
        <v>8346</v>
      </c>
      <c r="S1150" s="13">
        <f t="shared" si="69"/>
        <v>42675.171076388884</v>
      </c>
      <c r="T1150" s="13">
        <f t="shared" si="70"/>
        <v>42705.00440972222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71"/>
        <v>1.5E-3</v>
      </c>
      <c r="P1151" s="6">
        <f t="shared" si="68"/>
        <v>37.5</v>
      </c>
      <c r="Q1151" t="s">
        <v>8315</v>
      </c>
      <c r="R1151" t="s">
        <v>8346</v>
      </c>
      <c r="S1151" s="13">
        <f t="shared" si="69"/>
        <v>42507.71025462963</v>
      </c>
      <c r="T1151" s="13">
        <f t="shared" si="70"/>
        <v>42537.501921296294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71"/>
        <v>0.1008</v>
      </c>
      <c r="P1152" s="6">
        <f t="shared" si="68"/>
        <v>42</v>
      </c>
      <c r="Q1152" t="s">
        <v>8315</v>
      </c>
      <c r="R1152" t="s">
        <v>8346</v>
      </c>
      <c r="S1152" s="13">
        <f t="shared" si="69"/>
        <v>42317.954571759255</v>
      </c>
      <c r="T1152" s="13">
        <f t="shared" si="70"/>
        <v>42377.74623842592</v>
      </c>
    </row>
    <row r="1153" spans="1:20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71"/>
        <v>0</v>
      </c>
      <c r="P1153" s="6" t="e">
        <f t="shared" si="68"/>
        <v>#DIV/0!</v>
      </c>
      <c r="Q1153" t="s">
        <v>8315</v>
      </c>
      <c r="R1153" t="s">
        <v>8346</v>
      </c>
      <c r="S1153" s="13">
        <f t="shared" si="69"/>
        <v>42224.102581018517</v>
      </c>
      <c r="T1153" s="13">
        <f t="shared" si="70"/>
        <v>42253.894247685181</v>
      </c>
    </row>
    <row r="1154" spans="1:20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71"/>
        <v>5.6937500000000002E-2</v>
      </c>
      <c r="P1154" s="6">
        <f t="shared" si="68"/>
        <v>60.733333333333334</v>
      </c>
      <c r="Q1154" t="s">
        <v>8315</v>
      </c>
      <c r="R1154" t="s">
        <v>8346</v>
      </c>
      <c r="S1154" s="13">
        <f t="shared" si="69"/>
        <v>42109.709629629629</v>
      </c>
      <c r="T1154" s="13">
        <f t="shared" si="70"/>
        <v>42139.501296296294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71"/>
        <v>6.2500000000000003E-3</v>
      </c>
      <c r="P1155" s="6">
        <f t="shared" ref="P1155:P1218" si="72">E1155/L1155</f>
        <v>50</v>
      </c>
      <c r="Q1155" t="s">
        <v>8315</v>
      </c>
      <c r="R1155" t="s">
        <v>8346</v>
      </c>
      <c r="S1155" s="13">
        <f t="shared" ref="S1155:S1218" si="73">(((J1155/60)/60)/24)+DATE(1970,1,1)</f>
        <v>42143.714178240742</v>
      </c>
      <c r="T1155" s="13">
        <f t="shared" ref="T1155:T1218" si="74">(((I1155/60)/60)/24)+DATE(1970,1,1)+(-5/24)</f>
        <v>42173.505844907406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ref="O1156:O1219" si="75">E1156/D1156</f>
        <v>6.5000000000000002E-2</v>
      </c>
      <c r="P1156" s="6">
        <f t="shared" si="72"/>
        <v>108.33333333333333</v>
      </c>
      <c r="Q1156" t="s">
        <v>8315</v>
      </c>
      <c r="R1156" t="s">
        <v>8346</v>
      </c>
      <c r="S1156" s="13">
        <f t="shared" si="73"/>
        <v>42223.108865740738</v>
      </c>
      <c r="T1156" s="13">
        <f t="shared" si="74"/>
        <v>42252.900532407402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5"/>
        <v>7.5199999999999998E-3</v>
      </c>
      <c r="P1157" s="6">
        <f t="shared" si="72"/>
        <v>23.5</v>
      </c>
      <c r="Q1157" t="s">
        <v>8315</v>
      </c>
      <c r="R1157" t="s">
        <v>8346</v>
      </c>
      <c r="S1157" s="13">
        <f t="shared" si="73"/>
        <v>41835.763981481483</v>
      </c>
      <c r="T1157" s="13">
        <f t="shared" si="74"/>
        <v>41865.555648148147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5"/>
        <v>0</v>
      </c>
      <c r="P1158" s="6" t="e">
        <f t="shared" si="72"/>
        <v>#DIV/0!</v>
      </c>
      <c r="Q1158" t="s">
        <v>8315</v>
      </c>
      <c r="R1158" t="s">
        <v>8346</v>
      </c>
      <c r="S1158" s="13">
        <f t="shared" si="73"/>
        <v>42029.07131944444</v>
      </c>
      <c r="T1158" s="13">
        <f t="shared" si="74"/>
        <v>42058.862986111104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5"/>
        <v>1.5100000000000001E-2</v>
      </c>
      <c r="P1159" s="6">
        <f t="shared" si="72"/>
        <v>50.333333333333336</v>
      </c>
      <c r="Q1159" t="s">
        <v>8315</v>
      </c>
      <c r="R1159" t="s">
        <v>8346</v>
      </c>
      <c r="S1159" s="13">
        <f t="shared" si="73"/>
        <v>41918.628240740742</v>
      </c>
      <c r="T1159" s="13">
        <f t="shared" si="74"/>
        <v>41978.461574074077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5"/>
        <v>4.6666666666666671E-3</v>
      </c>
      <c r="P1160" s="6">
        <f t="shared" si="72"/>
        <v>11.666666666666666</v>
      </c>
      <c r="Q1160" t="s">
        <v>8315</v>
      </c>
      <c r="R1160" t="s">
        <v>8346</v>
      </c>
      <c r="S1160" s="13">
        <f t="shared" si="73"/>
        <v>41952.09175925926</v>
      </c>
      <c r="T1160" s="13">
        <f t="shared" si="74"/>
        <v>41981.883425925924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5"/>
        <v>0</v>
      </c>
      <c r="P1161" s="6" t="e">
        <f t="shared" si="72"/>
        <v>#DIV/0!</v>
      </c>
      <c r="Q1161" t="s">
        <v>8315</v>
      </c>
      <c r="R1161" t="s">
        <v>8346</v>
      </c>
      <c r="S1161" s="13">
        <f t="shared" si="73"/>
        <v>42154.726446759261</v>
      </c>
      <c r="T1161" s="13">
        <f t="shared" si="74"/>
        <v>42185.447916666664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5"/>
        <v>3.85E-2</v>
      </c>
      <c r="P1162" s="6">
        <f t="shared" si="72"/>
        <v>60.789473684210527</v>
      </c>
      <c r="Q1162" t="s">
        <v>8315</v>
      </c>
      <c r="R1162" t="s">
        <v>8346</v>
      </c>
      <c r="S1162" s="13">
        <f t="shared" si="73"/>
        <v>42061.154930555553</v>
      </c>
      <c r="T1162" s="13">
        <f t="shared" si="74"/>
        <v>42090.90493055556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5"/>
        <v>0</v>
      </c>
      <c r="P1163" s="6" t="e">
        <f t="shared" si="72"/>
        <v>#DIV/0!</v>
      </c>
      <c r="Q1163" t="s">
        <v>8315</v>
      </c>
      <c r="R1163" t="s">
        <v>8346</v>
      </c>
      <c r="S1163" s="13">
        <f t="shared" si="73"/>
        <v>42122.629502314812</v>
      </c>
      <c r="T1163" s="13">
        <f t="shared" si="74"/>
        <v>42143.421168981477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5"/>
        <v>5.8333333333333338E-4</v>
      </c>
      <c r="P1164" s="6">
        <f t="shared" si="72"/>
        <v>17.5</v>
      </c>
      <c r="Q1164" t="s">
        <v>8315</v>
      </c>
      <c r="R1164" t="s">
        <v>8346</v>
      </c>
      <c r="S1164" s="13">
        <f t="shared" si="73"/>
        <v>41876.683611111112</v>
      </c>
      <c r="T1164" s="13">
        <f t="shared" si="74"/>
        <v>41907.475277777776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5"/>
        <v>0</v>
      </c>
      <c r="P1165" s="6" t="e">
        <f t="shared" si="72"/>
        <v>#DIV/0!</v>
      </c>
      <c r="Q1165" t="s">
        <v>8315</v>
      </c>
      <c r="R1165" t="s">
        <v>8346</v>
      </c>
      <c r="S1165" s="13">
        <f t="shared" si="73"/>
        <v>41830.723611111112</v>
      </c>
      <c r="T1165" s="13">
        <f t="shared" si="74"/>
        <v>41860.515277777777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5"/>
        <v>0</v>
      </c>
      <c r="P1166" s="6" t="e">
        <f t="shared" si="72"/>
        <v>#DIV/0!</v>
      </c>
      <c r="Q1166" t="s">
        <v>8315</v>
      </c>
      <c r="R1166" t="s">
        <v>8346</v>
      </c>
      <c r="S1166" s="13">
        <f t="shared" si="73"/>
        <v>42509.724328703705</v>
      </c>
      <c r="T1166" s="13">
        <f t="shared" si="74"/>
        <v>42539.51599537037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5"/>
        <v>0.20705000000000001</v>
      </c>
      <c r="P1167" s="6">
        <f t="shared" si="72"/>
        <v>82.82</v>
      </c>
      <c r="Q1167" t="s">
        <v>8315</v>
      </c>
      <c r="R1167" t="s">
        <v>8346</v>
      </c>
      <c r="S1167" s="13">
        <f t="shared" si="73"/>
        <v>41792.214467592588</v>
      </c>
      <c r="T1167" s="13">
        <f t="shared" si="74"/>
        <v>41826.006134259253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5"/>
        <v>0.19139999999999999</v>
      </c>
      <c r="P1168" s="6">
        <f t="shared" si="72"/>
        <v>358.875</v>
      </c>
      <c r="Q1168" t="s">
        <v>8315</v>
      </c>
      <c r="R1168" t="s">
        <v>8346</v>
      </c>
      <c r="S1168" s="13">
        <f t="shared" si="73"/>
        <v>42150.485439814816</v>
      </c>
      <c r="T1168" s="13">
        <f t="shared" si="74"/>
        <v>42180.958333333336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5"/>
        <v>1.6316666666666667E-2</v>
      </c>
      <c r="P1169" s="6">
        <f t="shared" si="72"/>
        <v>61.1875</v>
      </c>
      <c r="Q1169" t="s">
        <v>8315</v>
      </c>
      <c r="R1169" t="s">
        <v>8346</v>
      </c>
      <c r="S1169" s="13">
        <f t="shared" si="73"/>
        <v>41863.734895833331</v>
      </c>
      <c r="T1169" s="13">
        <f t="shared" si="74"/>
        <v>41894.526562499996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5"/>
        <v>5.6666666666666664E-2</v>
      </c>
      <c r="P1170" s="6">
        <f t="shared" si="72"/>
        <v>340</v>
      </c>
      <c r="Q1170" t="s">
        <v>8315</v>
      </c>
      <c r="R1170" t="s">
        <v>8346</v>
      </c>
      <c r="S1170" s="13">
        <f t="shared" si="73"/>
        <v>42605.053993055553</v>
      </c>
      <c r="T1170" s="13">
        <f t="shared" si="74"/>
        <v>42634.845659722218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5"/>
        <v>1.6999999999999999E-3</v>
      </c>
      <c r="P1171" s="6">
        <f t="shared" si="72"/>
        <v>5.666666666666667</v>
      </c>
      <c r="Q1171" t="s">
        <v>8315</v>
      </c>
      <c r="R1171" t="s">
        <v>8346</v>
      </c>
      <c r="S1171" s="13">
        <f t="shared" si="73"/>
        <v>42027.353738425925</v>
      </c>
      <c r="T1171" s="13">
        <f t="shared" si="74"/>
        <v>42057.145405092589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5"/>
        <v>4.0000000000000001E-3</v>
      </c>
      <c r="P1172" s="6">
        <f t="shared" si="72"/>
        <v>50</v>
      </c>
      <c r="Q1172" t="s">
        <v>8315</v>
      </c>
      <c r="R1172" t="s">
        <v>8346</v>
      </c>
      <c r="S1172" s="13">
        <f t="shared" si="73"/>
        <v>42124.893182870372</v>
      </c>
      <c r="T1172" s="13">
        <f t="shared" si="74"/>
        <v>42154.684849537036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5"/>
        <v>1E-3</v>
      </c>
      <c r="P1173" s="6">
        <f t="shared" si="72"/>
        <v>25</v>
      </c>
      <c r="Q1173" t="s">
        <v>8315</v>
      </c>
      <c r="R1173" t="s">
        <v>8346</v>
      </c>
      <c r="S1173" s="13">
        <f t="shared" si="73"/>
        <v>41938.804710648146</v>
      </c>
      <c r="T1173" s="13">
        <f t="shared" si="74"/>
        <v>41956.638043981475</v>
      </c>
    </row>
    <row r="1174" spans="1:20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5"/>
        <v>0</v>
      </c>
      <c r="P1174" s="6" t="e">
        <f t="shared" si="72"/>
        <v>#DIV/0!</v>
      </c>
      <c r="Q1174" t="s">
        <v>8315</v>
      </c>
      <c r="R1174" t="s">
        <v>8346</v>
      </c>
      <c r="S1174" s="13">
        <f t="shared" si="73"/>
        <v>41841.682314814818</v>
      </c>
      <c r="T1174" s="13">
        <f t="shared" si="74"/>
        <v>41871.473981481482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5"/>
        <v>2.4000000000000001E-4</v>
      </c>
      <c r="P1175" s="6">
        <f t="shared" si="72"/>
        <v>30</v>
      </c>
      <c r="Q1175" t="s">
        <v>8315</v>
      </c>
      <c r="R1175" t="s">
        <v>8346</v>
      </c>
      <c r="S1175" s="13">
        <f t="shared" si="73"/>
        <v>42184.185844907406</v>
      </c>
      <c r="T1175" s="13">
        <f t="shared" si="74"/>
        <v>42218.97751157407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5"/>
        <v>5.906666666666667E-2</v>
      </c>
      <c r="P1176" s="6">
        <f t="shared" si="72"/>
        <v>46.631578947368418</v>
      </c>
      <c r="Q1176" t="s">
        <v>8315</v>
      </c>
      <c r="R1176" t="s">
        <v>8346</v>
      </c>
      <c r="S1176" s="13">
        <f t="shared" si="73"/>
        <v>42468.84174768519</v>
      </c>
      <c r="T1176" s="13">
        <f t="shared" si="74"/>
        <v>42498.633414351854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5"/>
        <v>2.9250000000000002E-2</v>
      </c>
      <c r="P1177" s="6">
        <f t="shared" si="72"/>
        <v>65</v>
      </c>
      <c r="Q1177" t="s">
        <v>8315</v>
      </c>
      <c r="R1177" t="s">
        <v>8346</v>
      </c>
      <c r="S1177" s="13">
        <f t="shared" si="73"/>
        <v>42170.728460648148</v>
      </c>
      <c r="T1177" s="13">
        <f t="shared" si="74"/>
        <v>42200.520127314812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5"/>
        <v>5.7142857142857142E-5</v>
      </c>
      <c r="P1178" s="6">
        <f t="shared" si="72"/>
        <v>10</v>
      </c>
      <c r="Q1178" t="s">
        <v>8315</v>
      </c>
      <c r="R1178" t="s">
        <v>8346</v>
      </c>
      <c r="S1178" s="13">
        <f t="shared" si="73"/>
        <v>42746.019652777773</v>
      </c>
      <c r="T1178" s="13">
        <f t="shared" si="74"/>
        <v>42800.333333333336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5"/>
        <v>0</v>
      </c>
      <c r="P1179" s="6" t="e">
        <f t="shared" si="72"/>
        <v>#DIV/0!</v>
      </c>
      <c r="Q1179" t="s">
        <v>8315</v>
      </c>
      <c r="R1179" t="s">
        <v>8346</v>
      </c>
      <c r="S1179" s="13">
        <f t="shared" si="73"/>
        <v>41897.660833333335</v>
      </c>
      <c r="T1179" s="13">
        <f t="shared" si="74"/>
        <v>41927.452499999999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5"/>
        <v>6.666666666666667E-5</v>
      </c>
      <c r="P1180" s="6">
        <f t="shared" si="72"/>
        <v>5</v>
      </c>
      <c r="Q1180" t="s">
        <v>8315</v>
      </c>
      <c r="R1180" t="s">
        <v>8346</v>
      </c>
      <c r="S1180" s="13">
        <f t="shared" si="73"/>
        <v>41837.905694444446</v>
      </c>
      <c r="T1180" s="13">
        <f t="shared" si="74"/>
        <v>41867.69736111111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5"/>
        <v>5.3333333333333337E-2</v>
      </c>
      <c r="P1181" s="6">
        <f t="shared" si="72"/>
        <v>640</v>
      </c>
      <c r="Q1181" t="s">
        <v>8315</v>
      </c>
      <c r="R1181" t="s">
        <v>8346</v>
      </c>
      <c r="S1181" s="13">
        <f t="shared" si="73"/>
        <v>42275.720219907409</v>
      </c>
      <c r="T1181" s="13">
        <f t="shared" si="74"/>
        <v>42305.511886574073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5"/>
        <v>0.11749999999999999</v>
      </c>
      <c r="P1182" s="6">
        <f t="shared" si="72"/>
        <v>69.117647058823536</v>
      </c>
      <c r="Q1182" t="s">
        <v>8315</v>
      </c>
      <c r="R1182" t="s">
        <v>8346</v>
      </c>
      <c r="S1182" s="13">
        <f t="shared" si="73"/>
        <v>41781.806875000002</v>
      </c>
      <c r="T1182" s="13">
        <f t="shared" si="74"/>
        <v>41818.598541666666</v>
      </c>
    </row>
    <row r="1183" spans="1:20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5"/>
        <v>8.0000000000000007E-5</v>
      </c>
      <c r="P1183" s="6">
        <f t="shared" si="72"/>
        <v>1.3333333333333333</v>
      </c>
      <c r="Q1183" t="s">
        <v>8315</v>
      </c>
      <c r="R1183" t="s">
        <v>8346</v>
      </c>
      <c r="S1183" s="13">
        <f t="shared" si="73"/>
        <v>42034.339363425926</v>
      </c>
      <c r="T1183" s="13">
        <f t="shared" si="74"/>
        <v>42064.131030092591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5"/>
        <v>4.2000000000000003E-2</v>
      </c>
      <c r="P1184" s="6">
        <f t="shared" si="72"/>
        <v>10.5</v>
      </c>
      <c r="Q1184" t="s">
        <v>8315</v>
      </c>
      <c r="R1184" t="s">
        <v>8346</v>
      </c>
      <c r="S1184" s="13">
        <f t="shared" si="73"/>
        <v>42728.827407407407</v>
      </c>
      <c r="T1184" s="13">
        <f t="shared" si="74"/>
        <v>42747.487499999996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5"/>
        <v>0.04</v>
      </c>
      <c r="P1185" s="6">
        <f t="shared" si="72"/>
        <v>33.333333333333336</v>
      </c>
      <c r="Q1185" t="s">
        <v>8315</v>
      </c>
      <c r="R1185" t="s">
        <v>8346</v>
      </c>
      <c r="S1185" s="13">
        <f t="shared" si="73"/>
        <v>42656.86137731481</v>
      </c>
      <c r="T1185" s="13">
        <f t="shared" si="74"/>
        <v>42675.957638888889</v>
      </c>
    </row>
    <row r="1186" spans="1:20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5"/>
        <v>1.0493636363636363</v>
      </c>
      <c r="P1186" s="6">
        <f t="shared" si="72"/>
        <v>61.562666666666665</v>
      </c>
      <c r="Q1186" t="s">
        <v>8347</v>
      </c>
      <c r="R1186" t="s">
        <v>8348</v>
      </c>
      <c r="S1186" s="13">
        <f t="shared" si="73"/>
        <v>42741.599664351852</v>
      </c>
      <c r="T1186" s="13">
        <f t="shared" si="74"/>
        <v>42772.391331018516</v>
      </c>
    </row>
    <row r="1187" spans="1:20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5"/>
        <v>1.0544</v>
      </c>
      <c r="P1187" s="6">
        <f t="shared" si="72"/>
        <v>118.73873873873873</v>
      </c>
      <c r="Q1187" t="s">
        <v>8347</v>
      </c>
      <c r="R1187" t="s">
        <v>8348</v>
      </c>
      <c r="S1187" s="13">
        <f t="shared" si="73"/>
        <v>42130.865150462967</v>
      </c>
      <c r="T1187" s="13">
        <f t="shared" si="74"/>
        <v>42162.958333333336</v>
      </c>
    </row>
    <row r="1188" spans="1:20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5"/>
        <v>1.0673333333333332</v>
      </c>
      <c r="P1188" s="6">
        <f t="shared" si="72"/>
        <v>65.081300813008127</v>
      </c>
      <c r="Q1188" t="s">
        <v>8347</v>
      </c>
      <c r="R1188" t="s">
        <v>8348</v>
      </c>
      <c r="S1188" s="13">
        <f t="shared" si="73"/>
        <v>42123.86336805555</v>
      </c>
      <c r="T1188" s="13">
        <f t="shared" si="74"/>
        <v>42156.737499999996</v>
      </c>
    </row>
    <row r="1189" spans="1:20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5"/>
        <v>1.0412571428571429</v>
      </c>
      <c r="P1189" s="6">
        <f t="shared" si="72"/>
        <v>130.15714285714284</v>
      </c>
      <c r="Q1189" t="s">
        <v>8347</v>
      </c>
      <c r="R1189" t="s">
        <v>8348</v>
      </c>
      <c r="S1189" s="13">
        <f t="shared" si="73"/>
        <v>42109.894942129627</v>
      </c>
      <c r="T1189" s="13">
        <f t="shared" si="74"/>
        <v>42141.541666666664</v>
      </c>
    </row>
    <row r="1190" spans="1:20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5"/>
        <v>1.6054999999999999</v>
      </c>
      <c r="P1190" s="6">
        <f t="shared" si="72"/>
        <v>37.776470588235291</v>
      </c>
      <c r="Q1190" t="s">
        <v>8347</v>
      </c>
      <c r="R1190" t="s">
        <v>8348</v>
      </c>
      <c r="S1190" s="13">
        <f t="shared" si="73"/>
        <v>42711.700694444444</v>
      </c>
      <c r="T1190" s="13">
        <f t="shared" si="74"/>
        <v>42732.492361111108</v>
      </c>
    </row>
    <row r="1191" spans="1:20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5"/>
        <v>1.0777777777777777</v>
      </c>
      <c r="P1191" s="6">
        <f t="shared" si="72"/>
        <v>112.79069767441861</v>
      </c>
      <c r="Q1191" t="s">
        <v>8347</v>
      </c>
      <c r="R1191" t="s">
        <v>8348</v>
      </c>
      <c r="S1191" s="13">
        <f t="shared" si="73"/>
        <v>42529.979108796295</v>
      </c>
      <c r="T1191" s="13">
        <f t="shared" si="74"/>
        <v>42550.770775462959</v>
      </c>
    </row>
    <row r="1192" spans="1:20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5"/>
        <v>1.35</v>
      </c>
      <c r="P1192" s="6">
        <f t="shared" si="72"/>
        <v>51.92307692307692</v>
      </c>
      <c r="Q1192" t="s">
        <v>8347</v>
      </c>
      <c r="R1192" t="s">
        <v>8348</v>
      </c>
      <c r="S1192" s="13">
        <f t="shared" si="73"/>
        <v>41852.665798611109</v>
      </c>
      <c r="T1192" s="13">
        <f t="shared" si="74"/>
        <v>41882.457465277774</v>
      </c>
    </row>
    <row r="1193" spans="1:20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5"/>
        <v>1.0907407407407408</v>
      </c>
      <c r="P1193" s="6">
        <f t="shared" si="72"/>
        <v>89.242424242424249</v>
      </c>
      <c r="Q1193" t="s">
        <v>8347</v>
      </c>
      <c r="R1193" t="s">
        <v>8348</v>
      </c>
      <c r="S1193" s="13">
        <f t="shared" si="73"/>
        <v>42419.603703703702</v>
      </c>
      <c r="T1193" s="13">
        <f t="shared" si="74"/>
        <v>42449.353703703695</v>
      </c>
    </row>
    <row r="1194" spans="1:20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5"/>
        <v>2.9</v>
      </c>
      <c r="P1194" s="6">
        <f t="shared" si="72"/>
        <v>19.333333333333332</v>
      </c>
      <c r="Q1194" t="s">
        <v>8347</v>
      </c>
      <c r="R1194" t="s">
        <v>8348</v>
      </c>
      <c r="S1194" s="13">
        <f t="shared" si="73"/>
        <v>42747.506689814814</v>
      </c>
      <c r="T1194" s="13">
        <f t="shared" si="74"/>
        <v>42777.298356481479</v>
      </c>
    </row>
    <row r="1195" spans="1:20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5"/>
        <v>1.0395714285714286</v>
      </c>
      <c r="P1195" s="6">
        <f t="shared" si="72"/>
        <v>79.967032967032964</v>
      </c>
      <c r="Q1195" t="s">
        <v>8347</v>
      </c>
      <c r="R1195" t="s">
        <v>8348</v>
      </c>
      <c r="S1195" s="13">
        <f t="shared" si="73"/>
        <v>42409.776076388895</v>
      </c>
      <c r="T1195" s="13">
        <f t="shared" si="74"/>
        <v>42469.526076388887</v>
      </c>
    </row>
    <row r="1196" spans="1:20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5"/>
        <v>3.2223999999999999</v>
      </c>
      <c r="P1196" s="6">
        <f t="shared" si="72"/>
        <v>56.414565826330531</v>
      </c>
      <c r="Q1196" t="s">
        <v>8347</v>
      </c>
      <c r="R1196" t="s">
        <v>8348</v>
      </c>
      <c r="S1196" s="13">
        <f t="shared" si="73"/>
        <v>42072.488182870366</v>
      </c>
      <c r="T1196" s="13">
        <f t="shared" si="74"/>
        <v>42102.27984953703</v>
      </c>
    </row>
    <row r="1197" spans="1:20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5"/>
        <v>1.35</v>
      </c>
      <c r="P1197" s="6">
        <f t="shared" si="72"/>
        <v>79.411764705882348</v>
      </c>
      <c r="Q1197" t="s">
        <v>8347</v>
      </c>
      <c r="R1197" t="s">
        <v>8348</v>
      </c>
      <c r="S1197" s="13">
        <f t="shared" si="73"/>
        <v>42298.34783564815</v>
      </c>
      <c r="T1197" s="13">
        <f t="shared" si="74"/>
        <v>42358.166666666664</v>
      </c>
    </row>
    <row r="1198" spans="1:20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5"/>
        <v>2.6991034482758622</v>
      </c>
      <c r="P1198" s="6">
        <f t="shared" si="72"/>
        <v>76.439453125</v>
      </c>
      <c r="Q1198" t="s">
        <v>8347</v>
      </c>
      <c r="R1198" t="s">
        <v>8348</v>
      </c>
      <c r="S1198" s="13">
        <f t="shared" si="73"/>
        <v>42326.818738425922</v>
      </c>
      <c r="T1198" s="13">
        <f t="shared" si="74"/>
        <v>42356.610405092586</v>
      </c>
    </row>
    <row r="1199" spans="1:20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5"/>
        <v>2.5329333333333333</v>
      </c>
      <c r="P1199" s="6">
        <f t="shared" si="72"/>
        <v>121</v>
      </c>
      <c r="Q1199" t="s">
        <v>8347</v>
      </c>
      <c r="R1199" t="s">
        <v>8348</v>
      </c>
      <c r="S1199" s="13">
        <f t="shared" si="73"/>
        <v>42503.66474537037</v>
      </c>
      <c r="T1199" s="13">
        <f t="shared" si="74"/>
        <v>42534.040972222218</v>
      </c>
    </row>
    <row r="1200" spans="1:20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5"/>
        <v>2.6059999999999999</v>
      </c>
      <c r="P1200" s="6">
        <f t="shared" si="72"/>
        <v>54.616766467065865</v>
      </c>
      <c r="Q1200" t="s">
        <v>8347</v>
      </c>
      <c r="R1200" t="s">
        <v>8348</v>
      </c>
      <c r="S1200" s="13">
        <f t="shared" si="73"/>
        <v>42333.619050925925</v>
      </c>
      <c r="T1200" s="13">
        <f t="shared" si="74"/>
        <v>42368.916666666664</v>
      </c>
    </row>
    <row r="1201" spans="1:20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5"/>
        <v>1.0131677953348381</v>
      </c>
      <c r="P1201" s="6">
        <f t="shared" si="72"/>
        <v>299.22222222222223</v>
      </c>
      <c r="Q1201" t="s">
        <v>8347</v>
      </c>
      <c r="R1201" t="s">
        <v>8348</v>
      </c>
      <c r="S1201" s="13">
        <f t="shared" si="73"/>
        <v>42161.770833333328</v>
      </c>
      <c r="T1201" s="13">
        <f t="shared" si="74"/>
        <v>42193.562499999993</v>
      </c>
    </row>
    <row r="1202" spans="1:20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5"/>
        <v>1.2560416666666667</v>
      </c>
      <c r="P1202" s="6">
        <f t="shared" si="72"/>
        <v>58.533980582524272</v>
      </c>
      <c r="Q1202" t="s">
        <v>8347</v>
      </c>
      <c r="R1202" t="s">
        <v>8348</v>
      </c>
      <c r="S1202" s="13">
        <f t="shared" si="73"/>
        <v>42089.477500000001</v>
      </c>
      <c r="T1202" s="13">
        <f t="shared" si="74"/>
        <v>42110.269166666665</v>
      </c>
    </row>
    <row r="1203" spans="1:20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5"/>
        <v>1.0243783333333334</v>
      </c>
      <c r="P1203" s="6">
        <f t="shared" si="72"/>
        <v>55.371801801801809</v>
      </c>
      <c r="Q1203" t="s">
        <v>8347</v>
      </c>
      <c r="R1203" t="s">
        <v>8348</v>
      </c>
      <c r="S1203" s="13">
        <f t="shared" si="73"/>
        <v>42536.60701388889</v>
      </c>
      <c r="T1203" s="13">
        <f t="shared" si="74"/>
        <v>42566.398680555554</v>
      </c>
    </row>
    <row r="1204" spans="1:20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5"/>
        <v>1.99244</v>
      </c>
      <c r="P1204" s="6">
        <f t="shared" si="72"/>
        <v>183.80442804428046</v>
      </c>
      <c r="Q1204" t="s">
        <v>8347</v>
      </c>
      <c r="R1204" t="s">
        <v>8348</v>
      </c>
      <c r="S1204" s="13">
        <f t="shared" si="73"/>
        <v>42152.288819444439</v>
      </c>
      <c r="T1204" s="13">
        <f t="shared" si="74"/>
        <v>42182.080486111103</v>
      </c>
    </row>
    <row r="1205" spans="1:20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5"/>
        <v>1.0245398773006136</v>
      </c>
      <c r="P1205" s="6">
        <f t="shared" si="72"/>
        <v>165.34653465346534</v>
      </c>
      <c r="Q1205" t="s">
        <v>8347</v>
      </c>
      <c r="R1205" t="s">
        <v>8348</v>
      </c>
      <c r="S1205" s="13">
        <f t="shared" si="73"/>
        <v>42125.614895833336</v>
      </c>
      <c r="T1205" s="13">
        <f t="shared" si="74"/>
        <v>42155.4065625</v>
      </c>
    </row>
    <row r="1206" spans="1:20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5"/>
        <v>1.0294615384615384</v>
      </c>
      <c r="P1206" s="6">
        <f t="shared" si="72"/>
        <v>234.78947368421052</v>
      </c>
      <c r="Q1206" t="s">
        <v>8347</v>
      </c>
      <c r="R1206" t="s">
        <v>8348</v>
      </c>
      <c r="S1206" s="13">
        <f t="shared" si="73"/>
        <v>42297.748067129629</v>
      </c>
      <c r="T1206" s="13">
        <f t="shared" si="74"/>
        <v>42341.999999999993</v>
      </c>
    </row>
    <row r="1207" spans="1:20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5"/>
        <v>1.0086153846153847</v>
      </c>
      <c r="P1207" s="6">
        <f t="shared" si="72"/>
        <v>211.48387096774192</v>
      </c>
      <c r="Q1207" t="s">
        <v>8347</v>
      </c>
      <c r="R1207" t="s">
        <v>8348</v>
      </c>
      <c r="S1207" s="13">
        <f t="shared" si="73"/>
        <v>42138.506377314814</v>
      </c>
      <c r="T1207" s="13">
        <f t="shared" si="74"/>
        <v>42168.298043981478</v>
      </c>
    </row>
    <row r="1208" spans="1:20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5"/>
        <v>1.1499999999999999</v>
      </c>
      <c r="P1208" s="6">
        <f t="shared" si="72"/>
        <v>32.34375</v>
      </c>
      <c r="Q1208" t="s">
        <v>8347</v>
      </c>
      <c r="R1208" t="s">
        <v>8348</v>
      </c>
      <c r="S1208" s="13">
        <f t="shared" si="73"/>
        <v>42772.776076388895</v>
      </c>
      <c r="T1208" s="13">
        <f t="shared" si="74"/>
        <v>42805.353472222218</v>
      </c>
    </row>
    <row r="1209" spans="1:20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5"/>
        <v>1.0416766467065868</v>
      </c>
      <c r="P1209" s="6">
        <f t="shared" si="72"/>
        <v>123.37588652482269</v>
      </c>
      <c r="Q1209" t="s">
        <v>8347</v>
      </c>
      <c r="R1209" t="s">
        <v>8348</v>
      </c>
      <c r="S1209" s="13">
        <f t="shared" si="73"/>
        <v>42430.430243055554</v>
      </c>
      <c r="T1209" s="13">
        <f t="shared" si="74"/>
        <v>42460.208333333336</v>
      </c>
    </row>
    <row r="1210" spans="1:20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5"/>
        <v>1.5529999999999999</v>
      </c>
      <c r="P1210" s="6">
        <f t="shared" si="72"/>
        <v>207.06666666666666</v>
      </c>
      <c r="Q1210" t="s">
        <v>8347</v>
      </c>
      <c r="R1210" t="s">
        <v>8348</v>
      </c>
      <c r="S1210" s="13">
        <f t="shared" si="73"/>
        <v>42423.709074074075</v>
      </c>
      <c r="T1210" s="13">
        <f t="shared" si="74"/>
        <v>42453.459074074075</v>
      </c>
    </row>
    <row r="1211" spans="1:20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5"/>
        <v>1.06</v>
      </c>
      <c r="P1211" s="6">
        <f t="shared" si="72"/>
        <v>138.2608695652174</v>
      </c>
      <c r="Q1211" t="s">
        <v>8347</v>
      </c>
      <c r="R1211" t="s">
        <v>8348</v>
      </c>
      <c r="S1211" s="13">
        <f t="shared" si="73"/>
        <v>42761.846122685187</v>
      </c>
      <c r="T1211" s="13">
        <f t="shared" si="74"/>
        <v>42791.637789351851</v>
      </c>
    </row>
    <row r="1212" spans="1:20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5"/>
        <v>2.5431499999999998</v>
      </c>
      <c r="P1212" s="6">
        <f t="shared" si="72"/>
        <v>493.81553398058253</v>
      </c>
      <c r="Q1212" t="s">
        <v>8347</v>
      </c>
      <c r="R1212" t="s">
        <v>8348</v>
      </c>
      <c r="S1212" s="13">
        <f t="shared" si="73"/>
        <v>42132.941805555558</v>
      </c>
      <c r="T1212" s="13">
        <f t="shared" si="74"/>
        <v>42155.666666666664</v>
      </c>
    </row>
    <row r="1213" spans="1:20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5"/>
        <v>1.0109999999999999</v>
      </c>
      <c r="P1213" s="6">
        <f t="shared" si="72"/>
        <v>168.5</v>
      </c>
      <c r="Q1213" t="s">
        <v>8347</v>
      </c>
      <c r="R1213" t="s">
        <v>8348</v>
      </c>
      <c r="S1213" s="13">
        <f t="shared" si="73"/>
        <v>42515.866446759261</v>
      </c>
      <c r="T1213" s="13">
        <f t="shared" si="74"/>
        <v>42530.658113425925</v>
      </c>
    </row>
    <row r="1214" spans="1:20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5"/>
        <v>1.2904</v>
      </c>
      <c r="P1214" s="6">
        <f t="shared" si="72"/>
        <v>38.867469879518069</v>
      </c>
      <c r="Q1214" t="s">
        <v>8347</v>
      </c>
      <c r="R1214" t="s">
        <v>8348</v>
      </c>
      <c r="S1214" s="13">
        <f t="shared" si="73"/>
        <v>42318.950173611112</v>
      </c>
      <c r="T1214" s="13">
        <f t="shared" si="74"/>
        <v>42334.833333333336</v>
      </c>
    </row>
    <row r="1215" spans="1:20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5"/>
        <v>1.0223076923076924</v>
      </c>
      <c r="P1215" s="6">
        <f t="shared" si="72"/>
        <v>61.527777777777779</v>
      </c>
      <c r="Q1215" t="s">
        <v>8347</v>
      </c>
      <c r="R1215" t="s">
        <v>8348</v>
      </c>
      <c r="S1215" s="13">
        <f t="shared" si="73"/>
        <v>42731.755787037036</v>
      </c>
      <c r="T1215" s="13">
        <f t="shared" si="74"/>
        <v>42766.547453703701</v>
      </c>
    </row>
    <row r="1216" spans="1:20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5"/>
        <v>1.3180000000000001</v>
      </c>
      <c r="P1216" s="6">
        <f t="shared" si="72"/>
        <v>105.44</v>
      </c>
      <c r="Q1216" t="s">
        <v>8347</v>
      </c>
      <c r="R1216" t="s">
        <v>8348</v>
      </c>
      <c r="S1216" s="13">
        <f t="shared" si="73"/>
        <v>42104.840335648143</v>
      </c>
      <c r="T1216" s="13">
        <f t="shared" si="74"/>
        <v>42164.632002314807</v>
      </c>
    </row>
    <row r="1217" spans="1:20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5"/>
        <v>7.8608020000000005</v>
      </c>
      <c r="P1217" s="6">
        <f t="shared" si="72"/>
        <v>71.592003642987251</v>
      </c>
      <c r="Q1217" t="s">
        <v>8347</v>
      </c>
      <c r="R1217" t="s">
        <v>8348</v>
      </c>
      <c r="S1217" s="13">
        <f t="shared" si="73"/>
        <v>41759.923101851848</v>
      </c>
      <c r="T1217" s="13">
        <f t="shared" si="74"/>
        <v>41789.714768518512</v>
      </c>
    </row>
    <row r="1218" spans="1:20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5"/>
        <v>1.4570000000000001</v>
      </c>
      <c r="P1218" s="6">
        <f t="shared" si="72"/>
        <v>91.882882882882882</v>
      </c>
      <c r="Q1218" t="s">
        <v>8347</v>
      </c>
      <c r="R1218" t="s">
        <v>8348</v>
      </c>
      <c r="S1218" s="13">
        <f t="shared" si="73"/>
        <v>42247.616400462968</v>
      </c>
      <c r="T1218" s="13">
        <f t="shared" si="74"/>
        <v>42279.752083333333</v>
      </c>
    </row>
    <row r="1219" spans="1:20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75"/>
        <v>1.026</v>
      </c>
      <c r="P1219" s="6">
        <f t="shared" ref="P1219:P1282" si="76">E1219/L1219</f>
        <v>148.57377049180329</v>
      </c>
      <c r="Q1219" t="s">
        <v>8347</v>
      </c>
      <c r="R1219" t="s">
        <v>8348</v>
      </c>
      <c r="S1219" s="13">
        <f t="shared" ref="S1219:S1282" si="77">(((J1219/60)/60)/24)+DATE(1970,1,1)</f>
        <v>42535.809490740736</v>
      </c>
      <c r="T1219" s="13">
        <f t="shared" ref="T1219:T1282" si="78">(((I1219/60)/60)/24)+DATE(1970,1,1)+(-5/24)</f>
        <v>42565.6011574074</v>
      </c>
    </row>
    <row r="1220" spans="1:20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ref="O1220:O1283" si="79">E1220/D1220</f>
        <v>1.7227777777777777</v>
      </c>
      <c r="P1220" s="6">
        <f t="shared" si="76"/>
        <v>174.2134831460674</v>
      </c>
      <c r="Q1220" t="s">
        <v>8347</v>
      </c>
      <c r="R1220" t="s">
        <v>8348</v>
      </c>
      <c r="S1220" s="13">
        <f t="shared" si="77"/>
        <v>42278.662037037036</v>
      </c>
      <c r="T1220" s="13">
        <f t="shared" si="78"/>
        <v>42308.916666666664</v>
      </c>
    </row>
    <row r="1221" spans="1:20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9"/>
        <v>1.5916819571865444</v>
      </c>
      <c r="P1221" s="6">
        <f t="shared" si="76"/>
        <v>102.86166007905139</v>
      </c>
      <c r="Q1221" t="s">
        <v>8347</v>
      </c>
      <c r="R1221" t="s">
        <v>8348</v>
      </c>
      <c r="S1221" s="13">
        <f t="shared" si="77"/>
        <v>42633.461956018517</v>
      </c>
      <c r="T1221" s="13">
        <f t="shared" si="78"/>
        <v>42663.253622685181</v>
      </c>
    </row>
    <row r="1222" spans="1:20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9"/>
        <v>1.0376666666666667</v>
      </c>
      <c r="P1222" s="6">
        <f t="shared" si="76"/>
        <v>111.17857142857143</v>
      </c>
      <c r="Q1222" t="s">
        <v>8347</v>
      </c>
      <c r="R1222" t="s">
        <v>8348</v>
      </c>
      <c r="S1222" s="13">
        <f t="shared" si="77"/>
        <v>42211.628611111111</v>
      </c>
      <c r="T1222" s="13">
        <f t="shared" si="78"/>
        <v>42241.420277777775</v>
      </c>
    </row>
    <row r="1223" spans="1:20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9"/>
        <v>1.1140954545454547</v>
      </c>
      <c r="P1223" s="6">
        <f t="shared" si="76"/>
        <v>23.796213592233013</v>
      </c>
      <c r="Q1223" t="s">
        <v>8347</v>
      </c>
      <c r="R1223" t="s">
        <v>8348</v>
      </c>
      <c r="S1223" s="13">
        <f t="shared" si="77"/>
        <v>42680.47555555556</v>
      </c>
      <c r="T1223" s="13">
        <f t="shared" si="78"/>
        <v>42707.791666666664</v>
      </c>
    </row>
    <row r="1224" spans="1:20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9"/>
        <v>2.80375</v>
      </c>
      <c r="P1224" s="6">
        <f t="shared" si="76"/>
        <v>81.268115942028984</v>
      </c>
      <c r="Q1224" t="s">
        <v>8347</v>
      </c>
      <c r="R1224" t="s">
        <v>8348</v>
      </c>
      <c r="S1224" s="13">
        <f t="shared" si="77"/>
        <v>42430.720451388886</v>
      </c>
      <c r="T1224" s="13">
        <f t="shared" si="78"/>
        <v>42460.958333333336</v>
      </c>
    </row>
    <row r="1225" spans="1:20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9"/>
        <v>1.1210606060606061</v>
      </c>
      <c r="P1225" s="6">
        <f t="shared" si="76"/>
        <v>116.21465968586388</v>
      </c>
      <c r="Q1225" t="s">
        <v>8347</v>
      </c>
      <c r="R1225" t="s">
        <v>8348</v>
      </c>
      <c r="S1225" s="13">
        <f t="shared" si="77"/>
        <v>42654.177187499998</v>
      </c>
      <c r="T1225" s="13">
        <f t="shared" si="78"/>
        <v>42684.010520833333</v>
      </c>
    </row>
    <row r="1226" spans="1:20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9"/>
        <v>7.0666666666666669E-2</v>
      </c>
      <c r="P1226" s="6">
        <f t="shared" si="76"/>
        <v>58.888888888888886</v>
      </c>
      <c r="Q1226" t="s">
        <v>8342</v>
      </c>
      <c r="R1226" t="s">
        <v>8316</v>
      </c>
      <c r="S1226" s="13">
        <f t="shared" si="77"/>
        <v>41736.549791666665</v>
      </c>
      <c r="T1226" s="13">
        <f t="shared" si="78"/>
        <v>41796.341458333329</v>
      </c>
    </row>
    <row r="1227" spans="1:20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9"/>
        <v>4.3999999999999997E-2</v>
      </c>
      <c r="P1227" s="6">
        <f t="shared" si="76"/>
        <v>44</v>
      </c>
      <c r="Q1227" t="s">
        <v>8342</v>
      </c>
      <c r="R1227" t="s">
        <v>8316</v>
      </c>
      <c r="S1227" s="13">
        <f t="shared" si="77"/>
        <v>41509.905995370369</v>
      </c>
      <c r="T1227" s="13">
        <f t="shared" si="78"/>
        <v>41569.697662037033</v>
      </c>
    </row>
    <row r="1228" spans="1:20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9"/>
        <v>3.8739999999999997E-2</v>
      </c>
      <c r="P1228" s="6">
        <f t="shared" si="76"/>
        <v>48.424999999999997</v>
      </c>
      <c r="Q1228" t="s">
        <v>8342</v>
      </c>
      <c r="R1228" t="s">
        <v>8316</v>
      </c>
      <c r="S1228" s="13">
        <f t="shared" si="77"/>
        <v>41715.874780092592</v>
      </c>
      <c r="T1228" s="13">
        <f t="shared" si="78"/>
        <v>41749.833333333328</v>
      </c>
    </row>
    <row r="1229" spans="1:20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9"/>
        <v>0</v>
      </c>
      <c r="P1229" s="6" t="e">
        <f t="shared" si="76"/>
        <v>#DIV/0!</v>
      </c>
      <c r="Q1229" t="s">
        <v>8342</v>
      </c>
      <c r="R1229" t="s">
        <v>8316</v>
      </c>
      <c r="S1229" s="13">
        <f t="shared" si="77"/>
        <v>41827.919166666667</v>
      </c>
      <c r="T1229" s="13">
        <f t="shared" si="78"/>
        <v>41858.083333333328</v>
      </c>
    </row>
    <row r="1230" spans="1:20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9"/>
        <v>0.29299999999999998</v>
      </c>
      <c r="P1230" s="6">
        <f t="shared" si="76"/>
        <v>61.041666666666664</v>
      </c>
      <c r="Q1230" t="s">
        <v>8342</v>
      </c>
      <c r="R1230" t="s">
        <v>8316</v>
      </c>
      <c r="S1230" s="13">
        <f t="shared" si="77"/>
        <v>40754.729259259257</v>
      </c>
      <c r="T1230" s="13">
        <f t="shared" si="78"/>
        <v>40814.520925925921</v>
      </c>
    </row>
    <row r="1231" spans="1:20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9"/>
        <v>9.0909090909090905E-3</v>
      </c>
      <c r="P1231" s="6">
        <f t="shared" si="76"/>
        <v>25</v>
      </c>
      <c r="Q1231" t="s">
        <v>8342</v>
      </c>
      <c r="R1231" t="s">
        <v>8316</v>
      </c>
      <c r="S1231" s="13">
        <f t="shared" si="77"/>
        <v>40985.459803240738</v>
      </c>
      <c r="T1231" s="13">
        <f t="shared" si="78"/>
        <v>41015.458333333328</v>
      </c>
    </row>
    <row r="1232" spans="1:20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9"/>
        <v>0</v>
      </c>
      <c r="P1232" s="6" t="e">
        <f t="shared" si="76"/>
        <v>#DIV/0!</v>
      </c>
      <c r="Q1232" t="s">
        <v>8342</v>
      </c>
      <c r="R1232" t="s">
        <v>8316</v>
      </c>
      <c r="S1232" s="13">
        <f t="shared" si="77"/>
        <v>40568.972569444442</v>
      </c>
      <c r="T1232" s="13">
        <f t="shared" si="78"/>
        <v>40598.764236111107</v>
      </c>
    </row>
    <row r="1233" spans="1:20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9"/>
        <v>0</v>
      </c>
      <c r="P1233" s="6" t="e">
        <f t="shared" si="76"/>
        <v>#DIV/0!</v>
      </c>
      <c r="Q1233" t="s">
        <v>8342</v>
      </c>
      <c r="R1233" t="s">
        <v>8316</v>
      </c>
      <c r="S1233" s="13">
        <f t="shared" si="77"/>
        <v>42193.941759259258</v>
      </c>
      <c r="T1233" s="13">
        <f t="shared" si="78"/>
        <v>42243.833333333336</v>
      </c>
    </row>
    <row r="1234" spans="1:20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9"/>
        <v>8.0000000000000002E-3</v>
      </c>
      <c r="P1234" s="6">
        <f t="shared" si="76"/>
        <v>40</v>
      </c>
      <c r="Q1234" t="s">
        <v>8342</v>
      </c>
      <c r="R1234" t="s">
        <v>8316</v>
      </c>
      <c r="S1234" s="13">
        <f t="shared" si="77"/>
        <v>41506.848032407412</v>
      </c>
      <c r="T1234" s="13">
        <f t="shared" si="78"/>
        <v>41553.639699074076</v>
      </c>
    </row>
    <row r="1235" spans="1:20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9"/>
        <v>0.11600000000000001</v>
      </c>
      <c r="P1235" s="6">
        <f t="shared" si="76"/>
        <v>19.333333333333332</v>
      </c>
      <c r="Q1235" t="s">
        <v>8342</v>
      </c>
      <c r="R1235" t="s">
        <v>8316</v>
      </c>
      <c r="S1235" s="13">
        <f t="shared" si="77"/>
        <v>40939.948773148149</v>
      </c>
      <c r="T1235" s="13">
        <f t="shared" si="78"/>
        <v>40960.740439814814</v>
      </c>
    </row>
    <row r="1236" spans="1:20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9"/>
        <v>0</v>
      </c>
      <c r="P1236" s="6" t="e">
        <f t="shared" si="76"/>
        <v>#DIV/0!</v>
      </c>
      <c r="Q1236" t="s">
        <v>8342</v>
      </c>
      <c r="R1236" t="s">
        <v>8316</v>
      </c>
      <c r="S1236" s="13">
        <f t="shared" si="77"/>
        <v>42007.788680555561</v>
      </c>
      <c r="T1236" s="13">
        <f t="shared" si="78"/>
        <v>42037.580347222225</v>
      </c>
    </row>
    <row r="1237" spans="1:20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9"/>
        <v>2.787363950092912E-2</v>
      </c>
      <c r="P1237" s="6">
        <f t="shared" si="76"/>
        <v>35</v>
      </c>
      <c r="Q1237" t="s">
        <v>8342</v>
      </c>
      <c r="R1237" t="s">
        <v>8316</v>
      </c>
      <c r="S1237" s="13">
        <f t="shared" si="77"/>
        <v>41583.135405092595</v>
      </c>
      <c r="T1237" s="13">
        <f t="shared" si="78"/>
        <v>41622.927071759259</v>
      </c>
    </row>
    <row r="1238" spans="1:20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9"/>
        <v>0</v>
      </c>
      <c r="P1238" s="6" t="e">
        <f t="shared" si="76"/>
        <v>#DIV/0!</v>
      </c>
      <c r="Q1238" t="s">
        <v>8342</v>
      </c>
      <c r="R1238" t="s">
        <v>8316</v>
      </c>
      <c r="S1238" s="13">
        <f t="shared" si="77"/>
        <v>41110.680138888885</v>
      </c>
      <c r="T1238" s="13">
        <f t="shared" si="78"/>
        <v>41118.458333333328</v>
      </c>
    </row>
    <row r="1239" spans="1:20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9"/>
        <v>0</v>
      </c>
      <c r="P1239" s="6" t="e">
        <f t="shared" si="76"/>
        <v>#DIV/0!</v>
      </c>
      <c r="Q1239" t="s">
        <v>8342</v>
      </c>
      <c r="R1239" t="s">
        <v>8316</v>
      </c>
      <c r="S1239" s="13">
        <f t="shared" si="77"/>
        <v>41125.283159722225</v>
      </c>
      <c r="T1239" s="13">
        <f t="shared" si="78"/>
        <v>41145.074826388889</v>
      </c>
    </row>
    <row r="1240" spans="1:20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9"/>
        <v>0.17799999999999999</v>
      </c>
      <c r="P1240" s="6">
        <f t="shared" si="76"/>
        <v>59.333333333333336</v>
      </c>
      <c r="Q1240" t="s">
        <v>8342</v>
      </c>
      <c r="R1240" t="s">
        <v>8316</v>
      </c>
      <c r="S1240" s="13">
        <f t="shared" si="77"/>
        <v>40731.61037037037</v>
      </c>
      <c r="T1240" s="13">
        <f t="shared" si="78"/>
        <v>40761.402037037034</v>
      </c>
    </row>
    <row r="1241" spans="1:20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9"/>
        <v>0</v>
      </c>
      <c r="P1241" s="6" t="e">
        <f t="shared" si="76"/>
        <v>#DIV/0!</v>
      </c>
      <c r="Q1241" t="s">
        <v>8342</v>
      </c>
      <c r="R1241" t="s">
        <v>8316</v>
      </c>
      <c r="S1241" s="13">
        <f t="shared" si="77"/>
        <v>40883.962581018517</v>
      </c>
      <c r="T1241" s="13">
        <f t="shared" si="78"/>
        <v>40913.754247685181</v>
      </c>
    </row>
    <row r="1242" spans="1:20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9"/>
        <v>3.0124999999999999E-2</v>
      </c>
      <c r="P1242" s="6">
        <f t="shared" si="76"/>
        <v>30.125</v>
      </c>
      <c r="Q1242" t="s">
        <v>8342</v>
      </c>
      <c r="R1242" t="s">
        <v>8316</v>
      </c>
      <c r="S1242" s="13">
        <f t="shared" si="77"/>
        <v>41409.040011574078</v>
      </c>
      <c r="T1242" s="13">
        <f t="shared" si="78"/>
        <v>41467.70208333333</v>
      </c>
    </row>
    <row r="1243" spans="1:20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9"/>
        <v>0.50739999999999996</v>
      </c>
      <c r="P1243" s="6">
        <f t="shared" si="76"/>
        <v>74.617647058823536</v>
      </c>
      <c r="Q1243" t="s">
        <v>8342</v>
      </c>
      <c r="R1243" t="s">
        <v>8316</v>
      </c>
      <c r="S1243" s="13">
        <f t="shared" si="77"/>
        <v>41923.837731481479</v>
      </c>
      <c r="T1243" s="13">
        <f t="shared" si="78"/>
        <v>41946.040972222218</v>
      </c>
    </row>
    <row r="1244" spans="1:20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9"/>
        <v>5.4884742041712408E-3</v>
      </c>
      <c r="P1244" s="6">
        <f t="shared" si="76"/>
        <v>5</v>
      </c>
      <c r="Q1244" t="s">
        <v>8342</v>
      </c>
      <c r="R1244" t="s">
        <v>8316</v>
      </c>
      <c r="S1244" s="13">
        <f t="shared" si="77"/>
        <v>40782.165532407409</v>
      </c>
      <c r="T1244" s="13">
        <f t="shared" si="78"/>
        <v>40797.345833333333</v>
      </c>
    </row>
    <row r="1245" spans="1:20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9"/>
        <v>0.14091666666666666</v>
      </c>
      <c r="P1245" s="6">
        <f t="shared" si="76"/>
        <v>44.5</v>
      </c>
      <c r="Q1245" t="s">
        <v>8342</v>
      </c>
      <c r="R1245" t="s">
        <v>8316</v>
      </c>
      <c r="S1245" s="13">
        <f t="shared" si="77"/>
        <v>40671.879293981481</v>
      </c>
      <c r="T1245" s="13">
        <f t="shared" si="78"/>
        <v>40732.666666666664</v>
      </c>
    </row>
    <row r="1246" spans="1:20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9"/>
        <v>1.038</v>
      </c>
      <c r="P1246" s="6">
        <f t="shared" si="76"/>
        <v>46.133333333333333</v>
      </c>
      <c r="Q1246" t="s">
        <v>8342</v>
      </c>
      <c r="R1246" t="s">
        <v>8308</v>
      </c>
      <c r="S1246" s="13">
        <f t="shared" si="77"/>
        <v>41355.825497685182</v>
      </c>
      <c r="T1246" s="13">
        <f t="shared" si="78"/>
        <v>41386.666666666664</v>
      </c>
    </row>
    <row r="1247" spans="1:20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9"/>
        <v>1.2024999999999999</v>
      </c>
      <c r="P1247" s="6">
        <f t="shared" si="76"/>
        <v>141.47058823529412</v>
      </c>
      <c r="Q1247" t="s">
        <v>8342</v>
      </c>
      <c r="R1247" t="s">
        <v>8308</v>
      </c>
      <c r="S1247" s="13">
        <f t="shared" si="77"/>
        <v>41774.599930555552</v>
      </c>
      <c r="T1247" s="13">
        <f t="shared" si="78"/>
        <v>41804.391597222217</v>
      </c>
    </row>
    <row r="1248" spans="1:20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9"/>
        <v>1.17</v>
      </c>
      <c r="P1248" s="6">
        <f t="shared" si="76"/>
        <v>75.483870967741936</v>
      </c>
      <c r="Q1248" t="s">
        <v>8342</v>
      </c>
      <c r="R1248" t="s">
        <v>8308</v>
      </c>
      <c r="S1248" s="13">
        <f t="shared" si="77"/>
        <v>40838.043391203704</v>
      </c>
      <c r="T1248" s="13">
        <f t="shared" si="78"/>
        <v>40882.876724537033</v>
      </c>
    </row>
    <row r="1249" spans="1:20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9"/>
        <v>1.2214285714285715</v>
      </c>
      <c r="P1249" s="6">
        <f t="shared" si="76"/>
        <v>85.5</v>
      </c>
      <c r="Q1249" t="s">
        <v>8342</v>
      </c>
      <c r="R1249" t="s">
        <v>8308</v>
      </c>
      <c r="S1249" s="13">
        <f t="shared" si="77"/>
        <v>41370.292303240742</v>
      </c>
      <c r="T1249" s="13">
        <f t="shared" si="78"/>
        <v>41400.083969907406</v>
      </c>
    </row>
    <row r="1250" spans="1:20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9"/>
        <v>1.5164</v>
      </c>
      <c r="P1250" s="6">
        <f t="shared" si="76"/>
        <v>64.254237288135599</v>
      </c>
      <c r="Q1250" t="s">
        <v>8342</v>
      </c>
      <c r="R1250" t="s">
        <v>8308</v>
      </c>
      <c r="S1250" s="13">
        <f t="shared" si="77"/>
        <v>41767.656863425924</v>
      </c>
      <c r="T1250" s="13">
        <f t="shared" si="78"/>
        <v>41803.082638888889</v>
      </c>
    </row>
    <row r="1251" spans="1:20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9"/>
        <v>1.0444</v>
      </c>
      <c r="P1251" s="6">
        <f t="shared" si="76"/>
        <v>64.46913580246914</v>
      </c>
      <c r="Q1251" t="s">
        <v>8342</v>
      </c>
      <c r="R1251" t="s">
        <v>8308</v>
      </c>
      <c r="S1251" s="13">
        <f t="shared" si="77"/>
        <v>41067.74086805556</v>
      </c>
      <c r="T1251" s="13">
        <f t="shared" si="78"/>
        <v>41097.532534722224</v>
      </c>
    </row>
    <row r="1252" spans="1:20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9"/>
        <v>2.0015333333333332</v>
      </c>
      <c r="P1252" s="6">
        <f t="shared" si="76"/>
        <v>118.2007874015748</v>
      </c>
      <c r="Q1252" t="s">
        <v>8342</v>
      </c>
      <c r="R1252" t="s">
        <v>8308</v>
      </c>
      <c r="S1252" s="13">
        <f t="shared" si="77"/>
        <v>41843.64271990741</v>
      </c>
      <c r="T1252" s="13">
        <f t="shared" si="78"/>
        <v>41888.434386574074</v>
      </c>
    </row>
    <row r="1253" spans="1:20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9"/>
        <v>1.018</v>
      </c>
      <c r="P1253" s="6">
        <f t="shared" si="76"/>
        <v>82.540540540540547</v>
      </c>
      <c r="Q1253" t="s">
        <v>8342</v>
      </c>
      <c r="R1253" t="s">
        <v>8308</v>
      </c>
      <c r="S1253" s="13">
        <f t="shared" si="77"/>
        <v>40751.814432870371</v>
      </c>
      <c r="T1253" s="13">
        <f t="shared" si="78"/>
        <v>40811.606099537035</v>
      </c>
    </row>
    <row r="1254" spans="1:20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9"/>
        <v>1.3765714285714286</v>
      </c>
      <c r="P1254" s="6">
        <f t="shared" si="76"/>
        <v>34.170212765957444</v>
      </c>
      <c r="Q1254" t="s">
        <v>8342</v>
      </c>
      <c r="R1254" t="s">
        <v>8308</v>
      </c>
      <c r="S1254" s="13">
        <f t="shared" si="77"/>
        <v>41543.988067129627</v>
      </c>
      <c r="T1254" s="13">
        <f t="shared" si="78"/>
        <v>41571.779733796291</v>
      </c>
    </row>
    <row r="1255" spans="1:20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9"/>
        <v>3038.3319999999999</v>
      </c>
      <c r="P1255" s="6">
        <f t="shared" si="76"/>
        <v>42.73322081575246</v>
      </c>
      <c r="Q1255" t="s">
        <v>8342</v>
      </c>
      <c r="R1255" t="s">
        <v>8308</v>
      </c>
      <c r="S1255" s="13">
        <f t="shared" si="77"/>
        <v>41855.783645833333</v>
      </c>
      <c r="T1255" s="13">
        <f t="shared" si="78"/>
        <v>41885.575312499997</v>
      </c>
    </row>
    <row r="1256" spans="1:20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9"/>
        <v>1.9885074626865671</v>
      </c>
      <c r="P1256" s="6">
        <f t="shared" si="76"/>
        <v>94.489361702127653</v>
      </c>
      <c r="Q1256" t="s">
        <v>8342</v>
      </c>
      <c r="R1256" t="s">
        <v>8308</v>
      </c>
      <c r="S1256" s="13">
        <f t="shared" si="77"/>
        <v>40487.621365740742</v>
      </c>
      <c r="T1256" s="13">
        <f t="shared" si="78"/>
        <v>40543.999305555553</v>
      </c>
    </row>
    <row r="1257" spans="1:20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9"/>
        <v>2.0236666666666667</v>
      </c>
      <c r="P1257" s="6">
        <f t="shared" si="76"/>
        <v>55.697247706422019</v>
      </c>
      <c r="Q1257" t="s">
        <v>8342</v>
      </c>
      <c r="R1257" t="s">
        <v>8308</v>
      </c>
      <c r="S1257" s="13">
        <f t="shared" si="77"/>
        <v>41579.845509259263</v>
      </c>
      <c r="T1257" s="13">
        <f t="shared" si="78"/>
        <v>41609.678842592592</v>
      </c>
    </row>
    <row r="1258" spans="1:20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9"/>
        <v>1.1796376666666666</v>
      </c>
      <c r="P1258" s="6">
        <f t="shared" si="76"/>
        <v>98.030831024930734</v>
      </c>
      <c r="Q1258" t="s">
        <v>8342</v>
      </c>
      <c r="R1258" t="s">
        <v>8308</v>
      </c>
      <c r="S1258" s="13">
        <f t="shared" si="77"/>
        <v>40921.919340277782</v>
      </c>
      <c r="T1258" s="13">
        <f t="shared" si="78"/>
        <v>40951.711006944446</v>
      </c>
    </row>
    <row r="1259" spans="1:20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9"/>
        <v>2.9472727272727273</v>
      </c>
      <c r="P1259" s="6">
        <f t="shared" si="76"/>
        <v>92.102272727272734</v>
      </c>
      <c r="Q1259" t="s">
        <v>8342</v>
      </c>
      <c r="R1259" t="s">
        <v>8308</v>
      </c>
      <c r="S1259" s="13">
        <f t="shared" si="77"/>
        <v>40587.085532407407</v>
      </c>
      <c r="T1259" s="13">
        <f t="shared" si="78"/>
        <v>40635.835532407407</v>
      </c>
    </row>
    <row r="1260" spans="1:20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9"/>
        <v>2.1314633333333335</v>
      </c>
      <c r="P1260" s="6">
        <f t="shared" si="76"/>
        <v>38.175462686567165</v>
      </c>
      <c r="Q1260" t="s">
        <v>8342</v>
      </c>
      <c r="R1260" t="s">
        <v>8308</v>
      </c>
      <c r="S1260" s="13">
        <f t="shared" si="77"/>
        <v>41487.611250000002</v>
      </c>
      <c r="T1260" s="13">
        <f t="shared" si="78"/>
        <v>41517.402916666666</v>
      </c>
    </row>
    <row r="1261" spans="1:20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9"/>
        <v>1.0424</v>
      </c>
      <c r="P1261" s="6">
        <f t="shared" si="76"/>
        <v>27.145833333333332</v>
      </c>
      <c r="Q1261" t="s">
        <v>8342</v>
      </c>
      <c r="R1261" t="s">
        <v>8308</v>
      </c>
      <c r="S1261" s="13">
        <f t="shared" si="77"/>
        <v>41766.970648148148</v>
      </c>
      <c r="T1261" s="13">
        <f t="shared" si="78"/>
        <v>41798.957638888889</v>
      </c>
    </row>
    <row r="1262" spans="1:20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9"/>
        <v>1.1366666666666667</v>
      </c>
      <c r="P1262" s="6">
        <f t="shared" si="76"/>
        <v>50.689189189189186</v>
      </c>
      <c r="Q1262" t="s">
        <v>8342</v>
      </c>
      <c r="R1262" t="s">
        <v>8308</v>
      </c>
      <c r="S1262" s="13">
        <f t="shared" si="77"/>
        <v>41666.842824074076</v>
      </c>
      <c r="T1262" s="13">
        <f t="shared" si="78"/>
        <v>41696.63449074074</v>
      </c>
    </row>
    <row r="1263" spans="1:20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9"/>
        <v>1.0125</v>
      </c>
      <c r="P1263" s="6">
        <f t="shared" si="76"/>
        <v>38.942307692307693</v>
      </c>
      <c r="Q1263" t="s">
        <v>8342</v>
      </c>
      <c r="R1263" t="s">
        <v>8308</v>
      </c>
      <c r="S1263" s="13">
        <f t="shared" si="77"/>
        <v>41638.342905092592</v>
      </c>
      <c r="T1263" s="13">
        <f t="shared" si="78"/>
        <v>41668.134571759256</v>
      </c>
    </row>
    <row r="1264" spans="1:20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9"/>
        <v>1.2541538461538462</v>
      </c>
      <c r="P1264" s="6">
        <f t="shared" si="76"/>
        <v>77.638095238095232</v>
      </c>
      <c r="Q1264" t="s">
        <v>8342</v>
      </c>
      <c r="R1264" t="s">
        <v>8308</v>
      </c>
      <c r="S1264" s="13">
        <f t="shared" si="77"/>
        <v>41656.762638888889</v>
      </c>
      <c r="T1264" s="13">
        <f t="shared" si="78"/>
        <v>41686.554305555554</v>
      </c>
    </row>
    <row r="1265" spans="1:20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9"/>
        <v>1.19</v>
      </c>
      <c r="P1265" s="6">
        <f t="shared" si="76"/>
        <v>43.536585365853661</v>
      </c>
      <c r="Q1265" t="s">
        <v>8342</v>
      </c>
      <c r="R1265" t="s">
        <v>8308</v>
      </c>
      <c r="S1265" s="13">
        <f t="shared" si="77"/>
        <v>41692.084143518521</v>
      </c>
      <c r="T1265" s="13">
        <f t="shared" si="78"/>
        <v>41726.833333333328</v>
      </c>
    </row>
    <row r="1266" spans="1:20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9"/>
        <v>1.6646153846153846</v>
      </c>
      <c r="P1266" s="6">
        <f t="shared" si="76"/>
        <v>31.823529411764707</v>
      </c>
      <c r="Q1266" t="s">
        <v>8342</v>
      </c>
      <c r="R1266" t="s">
        <v>8308</v>
      </c>
      <c r="S1266" s="13">
        <f t="shared" si="77"/>
        <v>41547.662997685184</v>
      </c>
      <c r="T1266" s="13">
        <f t="shared" si="78"/>
        <v>41576.454664351848</v>
      </c>
    </row>
    <row r="1267" spans="1:20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9"/>
        <v>1.1914771428571429</v>
      </c>
      <c r="P1267" s="6">
        <f t="shared" si="76"/>
        <v>63.184393939393942</v>
      </c>
      <c r="Q1267" t="s">
        <v>8342</v>
      </c>
      <c r="R1267" t="s">
        <v>8308</v>
      </c>
      <c r="S1267" s="13">
        <f t="shared" si="77"/>
        <v>40465.655266203699</v>
      </c>
      <c r="T1267" s="13">
        <f t="shared" si="78"/>
        <v>40512.446932870364</v>
      </c>
    </row>
    <row r="1268" spans="1:20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9"/>
        <v>1.0047368421052632</v>
      </c>
      <c r="P1268" s="6">
        <f t="shared" si="76"/>
        <v>190.9</v>
      </c>
      <c r="Q1268" t="s">
        <v>8342</v>
      </c>
      <c r="R1268" t="s">
        <v>8308</v>
      </c>
      <c r="S1268" s="13">
        <f t="shared" si="77"/>
        <v>41620.87667824074</v>
      </c>
      <c r="T1268" s="13">
        <f t="shared" si="78"/>
        <v>41650.668344907404</v>
      </c>
    </row>
    <row r="1269" spans="1:20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9"/>
        <v>1.018</v>
      </c>
      <c r="P1269" s="6">
        <f t="shared" si="76"/>
        <v>140.85534591194968</v>
      </c>
      <c r="Q1269" t="s">
        <v>8342</v>
      </c>
      <c r="R1269" t="s">
        <v>8308</v>
      </c>
      <c r="S1269" s="13">
        <f t="shared" si="77"/>
        <v>41449.585162037038</v>
      </c>
      <c r="T1269" s="13">
        <f t="shared" si="78"/>
        <v>41479.376828703702</v>
      </c>
    </row>
    <row r="1270" spans="1:20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9"/>
        <v>1.1666666666666667</v>
      </c>
      <c r="P1270" s="6">
        <f t="shared" si="76"/>
        <v>76.92307692307692</v>
      </c>
      <c r="Q1270" t="s">
        <v>8342</v>
      </c>
      <c r="R1270" t="s">
        <v>8308</v>
      </c>
      <c r="S1270" s="13">
        <f t="shared" si="77"/>
        <v>41507.845451388886</v>
      </c>
      <c r="T1270" s="13">
        <f t="shared" si="78"/>
        <v>41537.637118055551</v>
      </c>
    </row>
    <row r="1271" spans="1:20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9"/>
        <v>1.0864893617021276</v>
      </c>
      <c r="P1271" s="6">
        <f t="shared" si="76"/>
        <v>99.15533980582525</v>
      </c>
      <c r="Q1271" t="s">
        <v>8342</v>
      </c>
      <c r="R1271" t="s">
        <v>8308</v>
      </c>
      <c r="S1271" s="13">
        <f t="shared" si="77"/>
        <v>42445.823055555549</v>
      </c>
      <c r="T1271" s="13">
        <f t="shared" si="78"/>
        <v>42475.791666666664</v>
      </c>
    </row>
    <row r="1272" spans="1:20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9"/>
        <v>1.1472</v>
      </c>
      <c r="P1272" s="6">
        <f t="shared" si="76"/>
        <v>67.881656804733723</v>
      </c>
      <c r="Q1272" t="s">
        <v>8342</v>
      </c>
      <c r="R1272" t="s">
        <v>8308</v>
      </c>
      <c r="S1272" s="13">
        <f t="shared" si="77"/>
        <v>40933.856967592597</v>
      </c>
      <c r="T1272" s="13">
        <f t="shared" si="78"/>
        <v>40993.60696759259</v>
      </c>
    </row>
    <row r="1273" spans="1:20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9"/>
        <v>1.018</v>
      </c>
      <c r="P1273" s="6">
        <f t="shared" si="76"/>
        <v>246.29032258064515</v>
      </c>
      <c r="Q1273" t="s">
        <v>8342</v>
      </c>
      <c r="R1273" t="s">
        <v>8308</v>
      </c>
      <c r="S1273" s="13">
        <f t="shared" si="77"/>
        <v>41561.683553240742</v>
      </c>
      <c r="T1273" s="13">
        <f t="shared" si="78"/>
        <v>41591.516886574071</v>
      </c>
    </row>
    <row r="1274" spans="1:20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9"/>
        <v>1.06</v>
      </c>
      <c r="P1274" s="6">
        <f t="shared" si="76"/>
        <v>189.28571428571428</v>
      </c>
      <c r="Q1274" t="s">
        <v>8342</v>
      </c>
      <c r="R1274" t="s">
        <v>8308</v>
      </c>
      <c r="S1274" s="13">
        <f t="shared" si="77"/>
        <v>40274.745127314818</v>
      </c>
      <c r="T1274" s="13">
        <f t="shared" si="78"/>
        <v>40343.958333333328</v>
      </c>
    </row>
    <row r="1275" spans="1:20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9"/>
        <v>1.0349999999999999</v>
      </c>
      <c r="P1275" s="6">
        <f t="shared" si="76"/>
        <v>76.666666666666671</v>
      </c>
      <c r="Q1275" t="s">
        <v>8342</v>
      </c>
      <c r="R1275" t="s">
        <v>8308</v>
      </c>
      <c r="S1275" s="13">
        <f t="shared" si="77"/>
        <v>41852.730219907404</v>
      </c>
      <c r="T1275" s="13">
        <f t="shared" si="78"/>
        <v>41882.521886574068</v>
      </c>
    </row>
    <row r="1276" spans="1:20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9"/>
        <v>1.5497535999999998</v>
      </c>
      <c r="P1276" s="6">
        <f t="shared" si="76"/>
        <v>82.963254817987149</v>
      </c>
      <c r="Q1276" t="s">
        <v>8342</v>
      </c>
      <c r="R1276" t="s">
        <v>8308</v>
      </c>
      <c r="S1276" s="13">
        <f t="shared" si="77"/>
        <v>41116.690104166664</v>
      </c>
      <c r="T1276" s="13">
        <f t="shared" si="78"/>
        <v>41151.481770833328</v>
      </c>
    </row>
    <row r="1277" spans="1:20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9"/>
        <v>1.6214066666666667</v>
      </c>
      <c r="P1277" s="6">
        <f t="shared" si="76"/>
        <v>62.522107969151669</v>
      </c>
      <c r="Q1277" t="s">
        <v>8342</v>
      </c>
      <c r="R1277" t="s">
        <v>8308</v>
      </c>
      <c r="S1277" s="13">
        <f t="shared" si="77"/>
        <v>41458.867905092593</v>
      </c>
      <c r="T1277" s="13">
        <f t="shared" si="78"/>
        <v>41493.659571759257</v>
      </c>
    </row>
    <row r="1278" spans="1:20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9"/>
        <v>1.0442100000000001</v>
      </c>
      <c r="P1278" s="6">
        <f t="shared" si="76"/>
        <v>46.06808823529412</v>
      </c>
      <c r="Q1278" t="s">
        <v>8342</v>
      </c>
      <c r="R1278" t="s">
        <v>8308</v>
      </c>
      <c r="S1278" s="13">
        <f t="shared" si="77"/>
        <v>40007.704247685186</v>
      </c>
      <c r="T1278" s="13">
        <f t="shared" si="78"/>
        <v>40056.958333333328</v>
      </c>
    </row>
    <row r="1279" spans="1:20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9"/>
        <v>1.0612433333333333</v>
      </c>
      <c r="P1279" s="6">
        <f t="shared" si="76"/>
        <v>38.543946731234868</v>
      </c>
      <c r="Q1279" t="s">
        <v>8342</v>
      </c>
      <c r="R1279" t="s">
        <v>8308</v>
      </c>
      <c r="S1279" s="13">
        <f t="shared" si="77"/>
        <v>41121.561886574076</v>
      </c>
      <c r="T1279" s="13">
        <f t="shared" si="78"/>
        <v>41156.35355324074</v>
      </c>
    </row>
    <row r="1280" spans="1:20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9"/>
        <v>1.5493846153846154</v>
      </c>
      <c r="P1280" s="6">
        <f t="shared" si="76"/>
        <v>53.005263157894738</v>
      </c>
      <c r="Q1280" t="s">
        <v>8342</v>
      </c>
      <c r="R1280" t="s">
        <v>8308</v>
      </c>
      <c r="S1280" s="13">
        <f t="shared" si="77"/>
        <v>41786.555162037039</v>
      </c>
      <c r="T1280" s="13">
        <f t="shared" si="78"/>
        <v>41814.875</v>
      </c>
    </row>
    <row r="1281" spans="1:20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9"/>
        <v>1.1077157238734421</v>
      </c>
      <c r="P1281" s="6">
        <f t="shared" si="76"/>
        <v>73.355396825396824</v>
      </c>
      <c r="Q1281" t="s">
        <v>8342</v>
      </c>
      <c r="R1281" t="s">
        <v>8308</v>
      </c>
      <c r="S1281" s="13">
        <f t="shared" si="77"/>
        <v>41682.099189814813</v>
      </c>
      <c r="T1281" s="13">
        <f t="shared" si="78"/>
        <v>41721.849189814813</v>
      </c>
    </row>
    <row r="1282" spans="1:20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9"/>
        <v>1.1091186666666666</v>
      </c>
      <c r="P1282" s="6">
        <f t="shared" si="76"/>
        <v>127.97523076923076</v>
      </c>
      <c r="Q1282" t="s">
        <v>8342</v>
      </c>
      <c r="R1282" t="s">
        <v>8308</v>
      </c>
      <c r="S1282" s="13">
        <f t="shared" si="77"/>
        <v>40513.757569444446</v>
      </c>
      <c r="T1282" s="13">
        <f t="shared" si="78"/>
        <v>40603.54923611111</v>
      </c>
    </row>
    <row r="1283" spans="1:20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79"/>
        <v>1.1071428571428572</v>
      </c>
      <c r="P1283" s="6">
        <f t="shared" ref="P1283:P1346" si="80">E1283/L1283</f>
        <v>104.72972972972973</v>
      </c>
      <c r="Q1283" t="s">
        <v>8342</v>
      </c>
      <c r="R1283" t="s">
        <v>8308</v>
      </c>
      <c r="S1283" s="13">
        <f t="shared" ref="S1283:S1346" si="81">(((J1283/60)/60)/24)+DATE(1970,1,1)</f>
        <v>41463.743472222224</v>
      </c>
      <c r="T1283" s="13">
        <f t="shared" ref="T1283:T1346" si="82">(((I1283/60)/60)/24)+DATE(1970,1,1)+(-5/24)</f>
        <v>41483.535138888888</v>
      </c>
    </row>
    <row r="1284" spans="1:20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ref="O1284:O1347" si="83">E1284/D1284</f>
        <v>1.2361333333333333</v>
      </c>
      <c r="P1284" s="6">
        <f t="shared" si="80"/>
        <v>67.671532846715323</v>
      </c>
      <c r="Q1284" t="s">
        <v>8342</v>
      </c>
      <c r="R1284" t="s">
        <v>8308</v>
      </c>
      <c r="S1284" s="13">
        <f t="shared" si="81"/>
        <v>41586.475173611114</v>
      </c>
      <c r="T1284" s="13">
        <f t="shared" si="82"/>
        <v>41616.999305555553</v>
      </c>
    </row>
    <row r="1285" spans="1:20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3"/>
        <v>2.1105</v>
      </c>
      <c r="P1285" s="6">
        <f t="shared" si="80"/>
        <v>95.931818181818187</v>
      </c>
      <c r="Q1285" t="s">
        <v>8342</v>
      </c>
      <c r="R1285" t="s">
        <v>8308</v>
      </c>
      <c r="S1285" s="13">
        <f t="shared" si="81"/>
        <v>41320.717465277776</v>
      </c>
      <c r="T1285" s="13">
        <f t="shared" si="82"/>
        <v>41343.958333333328</v>
      </c>
    </row>
    <row r="1286" spans="1:20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3"/>
        <v>1.01</v>
      </c>
      <c r="P1286" s="6">
        <f t="shared" si="80"/>
        <v>65.161290322580641</v>
      </c>
      <c r="Q1286" t="s">
        <v>8334</v>
      </c>
      <c r="R1286" t="s">
        <v>8335</v>
      </c>
      <c r="S1286" s="13">
        <f t="shared" si="81"/>
        <v>42712.23474537037</v>
      </c>
      <c r="T1286" s="13">
        <f t="shared" si="82"/>
        <v>42735.499305555553</v>
      </c>
    </row>
    <row r="1287" spans="1:20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3"/>
        <v>1.0165</v>
      </c>
      <c r="P1287" s="6">
        <f t="shared" si="80"/>
        <v>32.269841269841272</v>
      </c>
      <c r="Q1287" t="s">
        <v>8334</v>
      </c>
      <c r="R1287" t="s">
        <v>8335</v>
      </c>
      <c r="S1287" s="13">
        <f t="shared" si="81"/>
        <v>42160.583043981482</v>
      </c>
      <c r="T1287" s="13">
        <f t="shared" si="82"/>
        <v>42175.374710648146</v>
      </c>
    </row>
    <row r="1288" spans="1:20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3"/>
        <v>1.0833333333333333</v>
      </c>
      <c r="P1288" s="6">
        <f t="shared" si="80"/>
        <v>81.25</v>
      </c>
      <c r="Q1288" t="s">
        <v>8334</v>
      </c>
      <c r="R1288" t="s">
        <v>8335</v>
      </c>
      <c r="S1288" s="13">
        <f t="shared" si="81"/>
        <v>42039.384571759263</v>
      </c>
      <c r="T1288" s="13">
        <f t="shared" si="82"/>
        <v>42052.374999999993</v>
      </c>
    </row>
    <row r="1289" spans="1:20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3"/>
        <v>2.42</v>
      </c>
      <c r="P1289" s="6">
        <f t="shared" si="80"/>
        <v>24.2</v>
      </c>
      <c r="Q1289" t="s">
        <v>8334</v>
      </c>
      <c r="R1289" t="s">
        <v>8335</v>
      </c>
      <c r="S1289" s="13">
        <f t="shared" si="81"/>
        <v>42107.621018518519</v>
      </c>
      <c r="T1289" s="13">
        <f t="shared" si="82"/>
        <v>42167.412685185183</v>
      </c>
    </row>
    <row r="1290" spans="1:20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3"/>
        <v>1.0044999999999999</v>
      </c>
      <c r="P1290" s="6">
        <f t="shared" si="80"/>
        <v>65.868852459016395</v>
      </c>
      <c r="Q1290" t="s">
        <v>8334</v>
      </c>
      <c r="R1290" t="s">
        <v>8335</v>
      </c>
      <c r="S1290" s="13">
        <f t="shared" si="81"/>
        <v>42561.154664351852</v>
      </c>
      <c r="T1290" s="13">
        <f t="shared" si="82"/>
        <v>42591.958333333336</v>
      </c>
    </row>
    <row r="1291" spans="1:20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3"/>
        <v>1.2506666666666666</v>
      </c>
      <c r="P1291" s="6">
        <f t="shared" si="80"/>
        <v>36.07692307692308</v>
      </c>
      <c r="Q1291" t="s">
        <v>8334</v>
      </c>
      <c r="R1291" t="s">
        <v>8335</v>
      </c>
      <c r="S1291" s="13">
        <f t="shared" si="81"/>
        <v>42709.134780092587</v>
      </c>
      <c r="T1291" s="13">
        <f t="shared" si="82"/>
        <v>42738.926446759251</v>
      </c>
    </row>
    <row r="1292" spans="1:20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3"/>
        <v>1.0857142857142856</v>
      </c>
      <c r="P1292" s="6">
        <f t="shared" si="80"/>
        <v>44.186046511627907</v>
      </c>
      <c r="Q1292" t="s">
        <v>8334</v>
      </c>
      <c r="R1292" t="s">
        <v>8335</v>
      </c>
      <c r="S1292" s="13">
        <f t="shared" si="81"/>
        <v>42086.614942129629</v>
      </c>
      <c r="T1292" s="13">
        <f t="shared" si="82"/>
        <v>42117.082638888889</v>
      </c>
    </row>
    <row r="1293" spans="1:20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3"/>
        <v>1.4570000000000001</v>
      </c>
      <c r="P1293" s="6">
        <f t="shared" si="80"/>
        <v>104.07142857142857</v>
      </c>
      <c r="Q1293" t="s">
        <v>8334</v>
      </c>
      <c r="R1293" t="s">
        <v>8335</v>
      </c>
      <c r="S1293" s="13">
        <f t="shared" si="81"/>
        <v>42064.652673611112</v>
      </c>
      <c r="T1293" s="13">
        <f t="shared" si="82"/>
        <v>42101.083333333336</v>
      </c>
    </row>
    <row r="1294" spans="1:20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3"/>
        <v>1.1000000000000001</v>
      </c>
      <c r="P1294" s="6">
        <f t="shared" si="80"/>
        <v>35.96153846153846</v>
      </c>
      <c r="Q1294" t="s">
        <v>8334</v>
      </c>
      <c r="R1294" t="s">
        <v>8335</v>
      </c>
      <c r="S1294" s="13">
        <f t="shared" si="81"/>
        <v>42256.764212962968</v>
      </c>
      <c r="T1294" s="13">
        <f t="shared" si="82"/>
        <v>42283.749305555553</v>
      </c>
    </row>
    <row r="1295" spans="1:20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3"/>
        <v>1.0223333333333333</v>
      </c>
      <c r="P1295" s="6">
        <f t="shared" si="80"/>
        <v>127.79166666666667</v>
      </c>
      <c r="Q1295" t="s">
        <v>8334</v>
      </c>
      <c r="R1295" t="s">
        <v>8335</v>
      </c>
      <c r="S1295" s="13">
        <f t="shared" si="81"/>
        <v>42292.701053240744</v>
      </c>
      <c r="T1295" s="13">
        <f t="shared" si="82"/>
        <v>42322.534386574065</v>
      </c>
    </row>
    <row r="1296" spans="1:20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3"/>
        <v>1.22</v>
      </c>
      <c r="P1296" s="6">
        <f t="shared" si="80"/>
        <v>27.727272727272727</v>
      </c>
      <c r="Q1296" t="s">
        <v>8334</v>
      </c>
      <c r="R1296" t="s">
        <v>8335</v>
      </c>
      <c r="S1296" s="13">
        <f t="shared" si="81"/>
        <v>42278.453668981485</v>
      </c>
      <c r="T1296" s="13">
        <f t="shared" si="82"/>
        <v>42296.249999999993</v>
      </c>
    </row>
    <row r="1297" spans="1:20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3"/>
        <v>1.0196000000000001</v>
      </c>
      <c r="P1297" s="6">
        <f t="shared" si="80"/>
        <v>39.828125</v>
      </c>
      <c r="Q1297" t="s">
        <v>8334</v>
      </c>
      <c r="R1297" t="s">
        <v>8335</v>
      </c>
      <c r="S1297" s="13">
        <f t="shared" si="81"/>
        <v>42184.572881944448</v>
      </c>
      <c r="T1297" s="13">
        <f t="shared" si="82"/>
        <v>42214.499999999993</v>
      </c>
    </row>
    <row r="1298" spans="1:20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3"/>
        <v>1.411764705882353</v>
      </c>
      <c r="P1298" s="6">
        <f t="shared" si="80"/>
        <v>52.173913043478258</v>
      </c>
      <c r="Q1298" t="s">
        <v>8334</v>
      </c>
      <c r="R1298" t="s">
        <v>8335</v>
      </c>
      <c r="S1298" s="13">
        <f t="shared" si="81"/>
        <v>42423.050613425927</v>
      </c>
      <c r="T1298" s="13">
        <f t="shared" si="82"/>
        <v>42442.800613425927</v>
      </c>
    </row>
    <row r="1299" spans="1:20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3"/>
        <v>1.0952500000000001</v>
      </c>
      <c r="P1299" s="6">
        <f t="shared" si="80"/>
        <v>92.037815126050418</v>
      </c>
      <c r="Q1299" t="s">
        <v>8334</v>
      </c>
      <c r="R1299" t="s">
        <v>8335</v>
      </c>
      <c r="S1299" s="13">
        <f t="shared" si="81"/>
        <v>42461.747199074074</v>
      </c>
      <c r="T1299" s="13">
        <f t="shared" si="82"/>
        <v>42491.538865740738</v>
      </c>
    </row>
    <row r="1300" spans="1:20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3"/>
        <v>1.0465</v>
      </c>
      <c r="P1300" s="6">
        <f t="shared" si="80"/>
        <v>63.424242424242422</v>
      </c>
      <c r="Q1300" t="s">
        <v>8334</v>
      </c>
      <c r="R1300" t="s">
        <v>8335</v>
      </c>
      <c r="S1300" s="13">
        <f t="shared" si="81"/>
        <v>42458.680925925932</v>
      </c>
      <c r="T1300" s="13">
        <f t="shared" si="82"/>
        <v>42488.472592592596</v>
      </c>
    </row>
    <row r="1301" spans="1:20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3"/>
        <v>1.24</v>
      </c>
      <c r="P1301" s="6">
        <f t="shared" si="80"/>
        <v>135.625</v>
      </c>
      <c r="Q1301" t="s">
        <v>8334</v>
      </c>
      <c r="R1301" t="s">
        <v>8335</v>
      </c>
      <c r="S1301" s="13">
        <f t="shared" si="81"/>
        <v>42169.814340277779</v>
      </c>
      <c r="T1301" s="13">
        <f t="shared" si="82"/>
        <v>42199.606006944443</v>
      </c>
    </row>
    <row r="1302" spans="1:20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3"/>
        <v>1.35</v>
      </c>
      <c r="P1302" s="6">
        <f t="shared" si="80"/>
        <v>168.75</v>
      </c>
      <c r="Q1302" t="s">
        <v>8334</v>
      </c>
      <c r="R1302" t="s">
        <v>8335</v>
      </c>
      <c r="S1302" s="13">
        <f t="shared" si="81"/>
        <v>42483.675208333334</v>
      </c>
      <c r="T1302" s="13">
        <f t="shared" si="82"/>
        <v>42522.581249999996</v>
      </c>
    </row>
    <row r="1303" spans="1:20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3"/>
        <v>1.0275000000000001</v>
      </c>
      <c r="P1303" s="6">
        <f t="shared" si="80"/>
        <v>70.862068965517238</v>
      </c>
      <c r="Q1303" t="s">
        <v>8334</v>
      </c>
      <c r="R1303" t="s">
        <v>8335</v>
      </c>
      <c r="S1303" s="13">
        <f t="shared" si="81"/>
        <v>42195.749745370369</v>
      </c>
      <c r="T1303" s="13">
        <f t="shared" si="82"/>
        <v>42205.916666666664</v>
      </c>
    </row>
    <row r="1304" spans="1:20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3"/>
        <v>1</v>
      </c>
      <c r="P1304" s="6">
        <f t="shared" si="80"/>
        <v>50</v>
      </c>
      <c r="Q1304" t="s">
        <v>8334</v>
      </c>
      <c r="R1304" t="s">
        <v>8335</v>
      </c>
      <c r="S1304" s="13">
        <f t="shared" si="81"/>
        <v>42675.057997685188</v>
      </c>
      <c r="T1304" s="13">
        <f t="shared" si="82"/>
        <v>42704.891331018516</v>
      </c>
    </row>
    <row r="1305" spans="1:20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3"/>
        <v>1.3026085714285716</v>
      </c>
      <c r="P1305" s="6">
        <f t="shared" si="80"/>
        <v>42.214166666666671</v>
      </c>
      <c r="Q1305" t="s">
        <v>8334</v>
      </c>
      <c r="R1305" t="s">
        <v>8335</v>
      </c>
      <c r="S1305" s="13">
        <f t="shared" si="81"/>
        <v>42566.441203703704</v>
      </c>
      <c r="T1305" s="13">
        <f t="shared" si="82"/>
        <v>42582.249999999993</v>
      </c>
    </row>
    <row r="1306" spans="1:20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3"/>
        <v>0.39627499999999999</v>
      </c>
      <c r="P1306" s="6">
        <f t="shared" si="80"/>
        <v>152.41346153846155</v>
      </c>
      <c r="Q1306" t="s">
        <v>8336</v>
      </c>
      <c r="R1306" t="s">
        <v>8338</v>
      </c>
      <c r="S1306" s="13">
        <f t="shared" si="81"/>
        <v>42747.194502314815</v>
      </c>
      <c r="T1306" s="13">
        <f t="shared" si="82"/>
        <v>42806.944502314807</v>
      </c>
    </row>
    <row r="1307" spans="1:20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3"/>
        <v>0.25976666666666665</v>
      </c>
      <c r="P1307" s="6">
        <f t="shared" si="80"/>
        <v>90.616279069767444</v>
      </c>
      <c r="Q1307" t="s">
        <v>8336</v>
      </c>
      <c r="R1307" t="s">
        <v>8338</v>
      </c>
      <c r="S1307" s="13">
        <f t="shared" si="81"/>
        <v>42543.665601851855</v>
      </c>
      <c r="T1307" s="13">
        <f t="shared" si="82"/>
        <v>42572.520833333336</v>
      </c>
    </row>
    <row r="1308" spans="1:20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3"/>
        <v>0.65246363636363636</v>
      </c>
      <c r="P1308" s="6">
        <f t="shared" si="80"/>
        <v>201.60393258426967</v>
      </c>
      <c r="Q1308" t="s">
        <v>8336</v>
      </c>
      <c r="R1308" t="s">
        <v>8338</v>
      </c>
      <c r="S1308" s="13">
        <f t="shared" si="81"/>
        <v>41947.457569444443</v>
      </c>
      <c r="T1308" s="13">
        <f t="shared" si="82"/>
        <v>41977.249236111107</v>
      </c>
    </row>
    <row r="1309" spans="1:20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3"/>
        <v>0.11514000000000001</v>
      </c>
      <c r="P1309" s="6">
        <f t="shared" si="80"/>
        <v>127.93333333333334</v>
      </c>
      <c r="Q1309" t="s">
        <v>8336</v>
      </c>
      <c r="R1309" t="s">
        <v>8338</v>
      </c>
      <c r="S1309" s="13">
        <f t="shared" si="81"/>
        <v>42387.503229166665</v>
      </c>
      <c r="T1309" s="13">
        <f t="shared" si="82"/>
        <v>42417.294895833329</v>
      </c>
    </row>
    <row r="1310" spans="1:20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3"/>
        <v>0.11360000000000001</v>
      </c>
      <c r="P1310" s="6">
        <f t="shared" si="80"/>
        <v>29.894736842105264</v>
      </c>
      <c r="Q1310" t="s">
        <v>8336</v>
      </c>
      <c r="R1310" t="s">
        <v>8338</v>
      </c>
      <c r="S1310" s="13">
        <f t="shared" si="81"/>
        <v>42611.613564814819</v>
      </c>
      <c r="T1310" s="13">
        <f t="shared" si="82"/>
        <v>42651.405231481483</v>
      </c>
    </row>
    <row r="1311" spans="1:20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3"/>
        <v>1.1199130434782609</v>
      </c>
      <c r="P1311" s="6">
        <f t="shared" si="80"/>
        <v>367.97142857142859</v>
      </c>
      <c r="Q1311" t="s">
        <v>8336</v>
      </c>
      <c r="R1311" t="s">
        <v>8338</v>
      </c>
      <c r="S1311" s="13">
        <f t="shared" si="81"/>
        <v>42257.882731481484</v>
      </c>
      <c r="T1311" s="13">
        <f t="shared" si="82"/>
        <v>42292.674398148149</v>
      </c>
    </row>
    <row r="1312" spans="1:20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3"/>
        <v>0.155</v>
      </c>
      <c r="P1312" s="6">
        <f t="shared" si="80"/>
        <v>129.16666666666666</v>
      </c>
      <c r="Q1312" t="s">
        <v>8336</v>
      </c>
      <c r="R1312" t="s">
        <v>8338</v>
      </c>
      <c r="S1312" s="13">
        <f t="shared" si="81"/>
        <v>42556.667245370365</v>
      </c>
      <c r="T1312" s="13">
        <f t="shared" si="82"/>
        <v>42601.458912037029</v>
      </c>
    </row>
    <row r="1313" spans="1:20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3"/>
        <v>0.32028000000000001</v>
      </c>
      <c r="P1313" s="6">
        <f t="shared" si="80"/>
        <v>800.7</v>
      </c>
      <c r="Q1313" t="s">
        <v>8336</v>
      </c>
      <c r="R1313" t="s">
        <v>8338</v>
      </c>
      <c r="S1313" s="13">
        <f t="shared" si="81"/>
        <v>42669.802303240736</v>
      </c>
      <c r="T1313" s="13">
        <f t="shared" si="82"/>
        <v>42704.635636574072</v>
      </c>
    </row>
    <row r="1314" spans="1:20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3"/>
        <v>6.0869565217391303E-3</v>
      </c>
      <c r="P1314" s="6">
        <f t="shared" si="80"/>
        <v>28</v>
      </c>
      <c r="Q1314" t="s">
        <v>8336</v>
      </c>
      <c r="R1314" t="s">
        <v>8338</v>
      </c>
      <c r="S1314" s="13">
        <f t="shared" si="81"/>
        <v>42082.702800925923</v>
      </c>
      <c r="T1314" s="13">
        <f t="shared" si="82"/>
        <v>42112.494467592587</v>
      </c>
    </row>
    <row r="1315" spans="1:20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3"/>
        <v>0.31114999999999998</v>
      </c>
      <c r="P1315" s="6">
        <f t="shared" si="80"/>
        <v>102.01639344262296</v>
      </c>
      <c r="Q1315" t="s">
        <v>8336</v>
      </c>
      <c r="R1315" t="s">
        <v>8338</v>
      </c>
      <c r="S1315" s="13">
        <f t="shared" si="81"/>
        <v>42402.709652777776</v>
      </c>
      <c r="T1315" s="13">
        <f t="shared" si="82"/>
        <v>42432.50131944444</v>
      </c>
    </row>
    <row r="1316" spans="1:20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3"/>
        <v>1.1266666666666666E-2</v>
      </c>
      <c r="P1316" s="6">
        <f t="shared" si="80"/>
        <v>184.36363636363637</v>
      </c>
      <c r="Q1316" t="s">
        <v>8336</v>
      </c>
      <c r="R1316" t="s">
        <v>8338</v>
      </c>
      <c r="S1316" s="13">
        <f t="shared" si="81"/>
        <v>42604.669675925921</v>
      </c>
      <c r="T1316" s="13">
        <f t="shared" si="82"/>
        <v>42664.461342592585</v>
      </c>
    </row>
    <row r="1317" spans="1:20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3"/>
        <v>0.40404000000000001</v>
      </c>
      <c r="P1317" s="6">
        <f t="shared" si="80"/>
        <v>162.91935483870967</v>
      </c>
      <c r="Q1317" t="s">
        <v>8336</v>
      </c>
      <c r="R1317" t="s">
        <v>8338</v>
      </c>
      <c r="S1317" s="13">
        <f t="shared" si="81"/>
        <v>42278.498240740737</v>
      </c>
      <c r="T1317" s="13">
        <f t="shared" si="82"/>
        <v>42313.833333333336</v>
      </c>
    </row>
    <row r="1318" spans="1:20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3"/>
        <v>1.3333333333333333E-5</v>
      </c>
      <c r="P1318" s="6">
        <f t="shared" si="80"/>
        <v>1</v>
      </c>
      <c r="Q1318" t="s">
        <v>8336</v>
      </c>
      <c r="R1318" t="s">
        <v>8338</v>
      </c>
      <c r="S1318" s="13">
        <f t="shared" si="81"/>
        <v>42393.961909722217</v>
      </c>
      <c r="T1318" s="13">
        <f t="shared" si="82"/>
        <v>42428.753576388881</v>
      </c>
    </row>
    <row r="1319" spans="1:20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3"/>
        <v>5.7334999999999997E-2</v>
      </c>
      <c r="P1319" s="6">
        <f t="shared" si="80"/>
        <v>603.52631578947364</v>
      </c>
      <c r="Q1319" t="s">
        <v>8336</v>
      </c>
      <c r="R1319" t="s">
        <v>8338</v>
      </c>
      <c r="S1319" s="13">
        <f t="shared" si="81"/>
        <v>42520.235486111109</v>
      </c>
      <c r="T1319" s="13">
        <f t="shared" si="82"/>
        <v>42572.374999999993</v>
      </c>
    </row>
    <row r="1320" spans="1:20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3"/>
        <v>0.15325</v>
      </c>
      <c r="P1320" s="6">
        <f t="shared" si="80"/>
        <v>45.407407407407405</v>
      </c>
      <c r="Q1320" t="s">
        <v>8336</v>
      </c>
      <c r="R1320" t="s">
        <v>8338</v>
      </c>
      <c r="S1320" s="13">
        <f t="shared" si="81"/>
        <v>41985.043657407412</v>
      </c>
      <c r="T1320" s="13">
        <f t="shared" si="82"/>
        <v>42014.835324074076</v>
      </c>
    </row>
    <row r="1321" spans="1:20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3"/>
        <v>0.15103448275862069</v>
      </c>
      <c r="P1321" s="6">
        <f t="shared" si="80"/>
        <v>97.333333333333329</v>
      </c>
      <c r="Q1321" t="s">
        <v>8336</v>
      </c>
      <c r="R1321" t="s">
        <v>8338</v>
      </c>
      <c r="S1321" s="13">
        <f t="shared" si="81"/>
        <v>41816.812094907407</v>
      </c>
      <c r="T1321" s="13">
        <f t="shared" si="82"/>
        <v>41831.458333333328</v>
      </c>
    </row>
    <row r="1322" spans="1:20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3"/>
        <v>5.0299999999999997E-3</v>
      </c>
      <c r="P1322" s="6">
        <f t="shared" si="80"/>
        <v>167.66666666666666</v>
      </c>
      <c r="Q1322" t="s">
        <v>8336</v>
      </c>
      <c r="R1322" t="s">
        <v>8338</v>
      </c>
      <c r="S1322" s="13">
        <f t="shared" si="81"/>
        <v>42705.690347222218</v>
      </c>
      <c r="T1322" s="13">
        <f t="shared" si="82"/>
        <v>42734.749999999993</v>
      </c>
    </row>
    <row r="1323" spans="1:20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3"/>
        <v>1.3028138528138528E-2</v>
      </c>
      <c r="P1323" s="6">
        <f t="shared" si="80"/>
        <v>859.85714285714289</v>
      </c>
      <c r="Q1323" t="s">
        <v>8336</v>
      </c>
      <c r="R1323" t="s">
        <v>8338</v>
      </c>
      <c r="S1323" s="13">
        <f t="shared" si="81"/>
        <v>42697.74927083333</v>
      </c>
      <c r="T1323" s="13">
        <f t="shared" si="82"/>
        <v>42727.540937499994</v>
      </c>
    </row>
    <row r="1324" spans="1:20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3"/>
        <v>3.0285714285714286E-3</v>
      </c>
      <c r="P1324" s="6">
        <f t="shared" si="80"/>
        <v>26.5</v>
      </c>
      <c r="Q1324" t="s">
        <v>8336</v>
      </c>
      <c r="R1324" t="s">
        <v>8338</v>
      </c>
      <c r="S1324" s="13">
        <f t="shared" si="81"/>
        <v>42115.656539351854</v>
      </c>
      <c r="T1324" s="13">
        <f t="shared" si="82"/>
        <v>42145.448206018518</v>
      </c>
    </row>
    <row r="1325" spans="1:20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3"/>
        <v>8.8800000000000004E-2</v>
      </c>
      <c r="P1325" s="6">
        <f t="shared" si="80"/>
        <v>30.272727272727273</v>
      </c>
      <c r="Q1325" t="s">
        <v>8336</v>
      </c>
      <c r="R1325" t="s">
        <v>8338</v>
      </c>
      <c r="S1325" s="13">
        <f t="shared" si="81"/>
        <v>42451.698449074072</v>
      </c>
      <c r="T1325" s="13">
        <f t="shared" si="82"/>
        <v>42486.079861111109</v>
      </c>
    </row>
    <row r="1326" spans="1:20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3"/>
        <v>9.8400000000000001E-2</v>
      </c>
      <c r="P1326" s="6">
        <f t="shared" si="80"/>
        <v>54.666666666666664</v>
      </c>
      <c r="Q1326" t="s">
        <v>8336</v>
      </c>
      <c r="R1326" t="s">
        <v>8338</v>
      </c>
      <c r="S1326" s="13">
        <f t="shared" si="81"/>
        <v>42626.633703703701</v>
      </c>
      <c r="T1326" s="13">
        <f t="shared" si="82"/>
        <v>42656.425370370365</v>
      </c>
    </row>
    <row r="1327" spans="1:20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3"/>
        <v>2.4299999999999999E-2</v>
      </c>
      <c r="P1327" s="6">
        <f t="shared" si="80"/>
        <v>60.75</v>
      </c>
      <c r="Q1327" t="s">
        <v>8336</v>
      </c>
      <c r="R1327" t="s">
        <v>8338</v>
      </c>
      <c r="S1327" s="13">
        <f t="shared" si="81"/>
        <v>42704.086053240739</v>
      </c>
      <c r="T1327" s="13">
        <f t="shared" si="82"/>
        <v>42733.877719907403</v>
      </c>
    </row>
    <row r="1328" spans="1:20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3"/>
        <v>1.1299999999999999E-2</v>
      </c>
      <c r="P1328" s="6">
        <f t="shared" si="80"/>
        <v>102.72727272727273</v>
      </c>
      <c r="Q1328" t="s">
        <v>8336</v>
      </c>
      <c r="R1328" t="s">
        <v>8338</v>
      </c>
      <c r="S1328" s="13">
        <f t="shared" si="81"/>
        <v>41974.791990740734</v>
      </c>
      <c r="T1328" s="13">
        <f t="shared" si="82"/>
        <v>42019.583657407398</v>
      </c>
    </row>
    <row r="1329" spans="1:20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3"/>
        <v>3.5520833333333335E-2</v>
      </c>
      <c r="P1329" s="6">
        <f t="shared" si="80"/>
        <v>41.585365853658537</v>
      </c>
      <c r="Q1329" t="s">
        <v>8336</v>
      </c>
      <c r="R1329" t="s">
        <v>8338</v>
      </c>
      <c r="S1329" s="13">
        <f t="shared" si="81"/>
        <v>42123.678645833337</v>
      </c>
      <c r="T1329" s="13">
        <f t="shared" si="82"/>
        <v>42153.470312500001</v>
      </c>
    </row>
    <row r="1330" spans="1:20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3"/>
        <v>2.3306666666666667E-2</v>
      </c>
      <c r="P1330" s="6">
        <f t="shared" si="80"/>
        <v>116.53333333333333</v>
      </c>
      <c r="Q1330" t="s">
        <v>8336</v>
      </c>
      <c r="R1330" t="s">
        <v>8338</v>
      </c>
      <c r="S1330" s="13">
        <f t="shared" si="81"/>
        <v>42612.642754629633</v>
      </c>
      <c r="T1330" s="13">
        <f t="shared" si="82"/>
        <v>42657.434421296297</v>
      </c>
    </row>
    <row r="1331" spans="1:20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3"/>
        <v>8.1600000000000006E-3</v>
      </c>
      <c r="P1331" s="6">
        <f t="shared" si="80"/>
        <v>45.333333333333336</v>
      </c>
      <c r="Q1331" t="s">
        <v>8336</v>
      </c>
      <c r="R1331" t="s">
        <v>8338</v>
      </c>
      <c r="S1331" s="13">
        <f t="shared" si="81"/>
        <v>41935.221585648149</v>
      </c>
      <c r="T1331" s="13">
        <f t="shared" si="82"/>
        <v>41975.054918981477</v>
      </c>
    </row>
    <row r="1332" spans="1:20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3"/>
        <v>0.22494285714285714</v>
      </c>
      <c r="P1332" s="6">
        <f t="shared" si="80"/>
        <v>157.46</v>
      </c>
      <c r="Q1332" t="s">
        <v>8336</v>
      </c>
      <c r="R1332" t="s">
        <v>8338</v>
      </c>
      <c r="S1332" s="13">
        <f t="shared" si="81"/>
        <v>42522.276724537034</v>
      </c>
      <c r="T1332" s="13">
        <f t="shared" si="82"/>
        <v>42552.958333333336</v>
      </c>
    </row>
    <row r="1333" spans="1:20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3"/>
        <v>1.3668E-2</v>
      </c>
      <c r="P1333" s="6">
        <f t="shared" si="80"/>
        <v>100.5</v>
      </c>
      <c r="Q1333" t="s">
        <v>8336</v>
      </c>
      <c r="R1333" t="s">
        <v>8338</v>
      </c>
      <c r="S1333" s="13">
        <f t="shared" si="81"/>
        <v>42569.50409722222</v>
      </c>
      <c r="T1333" s="13">
        <f t="shared" si="82"/>
        <v>42599.295763888884</v>
      </c>
    </row>
    <row r="1334" spans="1:20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3"/>
        <v>0</v>
      </c>
      <c r="P1334" s="6" t="e">
        <f t="shared" si="80"/>
        <v>#DIV/0!</v>
      </c>
      <c r="Q1334" t="s">
        <v>8336</v>
      </c>
      <c r="R1334" t="s">
        <v>8338</v>
      </c>
      <c r="S1334" s="13">
        <f t="shared" si="81"/>
        <v>42732.060277777782</v>
      </c>
      <c r="T1334" s="13">
        <f t="shared" si="82"/>
        <v>42761.851944444446</v>
      </c>
    </row>
    <row r="1335" spans="1:20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3"/>
        <v>0</v>
      </c>
      <c r="P1335" s="6" t="e">
        <f t="shared" si="80"/>
        <v>#DIV/0!</v>
      </c>
      <c r="Q1335" t="s">
        <v>8336</v>
      </c>
      <c r="R1335" t="s">
        <v>8338</v>
      </c>
      <c r="S1335" s="13">
        <f t="shared" si="81"/>
        <v>41806.106770833336</v>
      </c>
      <c r="T1335" s="13">
        <f t="shared" si="82"/>
        <v>41835.8984375</v>
      </c>
    </row>
    <row r="1336" spans="1:20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3"/>
        <v>0.10754135338345865</v>
      </c>
      <c r="P1336" s="6">
        <f t="shared" si="80"/>
        <v>51.822463768115945</v>
      </c>
      <c r="Q1336" t="s">
        <v>8336</v>
      </c>
      <c r="R1336" t="s">
        <v>8338</v>
      </c>
      <c r="S1336" s="13">
        <f t="shared" si="81"/>
        <v>42410.774155092593</v>
      </c>
      <c r="T1336" s="13">
        <f t="shared" si="82"/>
        <v>42440.565821759257</v>
      </c>
    </row>
    <row r="1337" spans="1:20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3"/>
        <v>0.1976</v>
      </c>
      <c r="P1337" s="6">
        <f t="shared" si="80"/>
        <v>308.75</v>
      </c>
      <c r="Q1337" t="s">
        <v>8336</v>
      </c>
      <c r="R1337" t="s">
        <v>8338</v>
      </c>
      <c r="S1337" s="13">
        <f t="shared" si="81"/>
        <v>42313.936365740738</v>
      </c>
      <c r="T1337" s="13">
        <f t="shared" si="82"/>
        <v>42343.728032407402</v>
      </c>
    </row>
    <row r="1338" spans="1:20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3"/>
        <v>0.84946999999999995</v>
      </c>
      <c r="P1338" s="6">
        <f t="shared" si="80"/>
        <v>379.22767857142856</v>
      </c>
      <c r="Q1338" t="s">
        <v>8336</v>
      </c>
      <c r="R1338" t="s">
        <v>8338</v>
      </c>
      <c r="S1338" s="13">
        <f t="shared" si="81"/>
        <v>41955.863750000004</v>
      </c>
      <c r="T1338" s="13">
        <f t="shared" si="82"/>
        <v>41990.655416666668</v>
      </c>
    </row>
    <row r="1339" spans="1:20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3"/>
        <v>0.49381999999999998</v>
      </c>
      <c r="P1339" s="6">
        <f t="shared" si="80"/>
        <v>176.36428571428573</v>
      </c>
      <c r="Q1339" t="s">
        <v>8336</v>
      </c>
      <c r="R1339" t="s">
        <v>8338</v>
      </c>
      <c r="S1339" s="13">
        <f t="shared" si="81"/>
        <v>42767.577303240745</v>
      </c>
      <c r="T1339" s="13">
        <f t="shared" si="82"/>
        <v>42797.368969907409</v>
      </c>
    </row>
    <row r="1340" spans="1:20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3"/>
        <v>3.3033333333333331E-2</v>
      </c>
      <c r="P1340" s="6">
        <f t="shared" si="80"/>
        <v>66.066666666666663</v>
      </c>
      <c r="Q1340" t="s">
        <v>8336</v>
      </c>
      <c r="R1340" t="s">
        <v>8338</v>
      </c>
      <c r="S1340" s="13">
        <f t="shared" si="81"/>
        <v>42188.803622685184</v>
      </c>
      <c r="T1340" s="13">
        <f t="shared" si="82"/>
        <v>42218.595289351848</v>
      </c>
    </row>
    <row r="1341" spans="1:20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3"/>
        <v>6.6339999999999996E-2</v>
      </c>
      <c r="P1341" s="6">
        <f t="shared" si="80"/>
        <v>89.648648648648646</v>
      </c>
      <c r="Q1341" t="s">
        <v>8336</v>
      </c>
      <c r="R1341" t="s">
        <v>8338</v>
      </c>
      <c r="S1341" s="13">
        <f t="shared" si="81"/>
        <v>41936.647164351853</v>
      </c>
      <c r="T1341" s="13">
        <f t="shared" si="82"/>
        <v>41981.480497685181</v>
      </c>
    </row>
    <row r="1342" spans="1:20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3"/>
        <v>0</v>
      </c>
      <c r="P1342" s="6" t="e">
        <f t="shared" si="80"/>
        <v>#DIV/0!</v>
      </c>
      <c r="Q1342" t="s">
        <v>8336</v>
      </c>
      <c r="R1342" t="s">
        <v>8338</v>
      </c>
      <c r="S1342" s="13">
        <f t="shared" si="81"/>
        <v>41836.595520833333</v>
      </c>
      <c r="T1342" s="13">
        <f t="shared" si="82"/>
        <v>41866.387187499997</v>
      </c>
    </row>
    <row r="1343" spans="1:20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3"/>
        <v>0.7036</v>
      </c>
      <c r="P1343" s="6">
        <f t="shared" si="80"/>
        <v>382.39130434782606</v>
      </c>
      <c r="Q1343" t="s">
        <v>8336</v>
      </c>
      <c r="R1343" t="s">
        <v>8338</v>
      </c>
      <c r="S1343" s="13">
        <f t="shared" si="81"/>
        <v>42612.624039351853</v>
      </c>
      <c r="T1343" s="13">
        <f t="shared" si="82"/>
        <v>42644.415706018517</v>
      </c>
    </row>
    <row r="1344" spans="1:20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3"/>
        <v>2E-3</v>
      </c>
      <c r="P1344" s="6">
        <f t="shared" si="80"/>
        <v>100</v>
      </c>
      <c r="Q1344" t="s">
        <v>8336</v>
      </c>
      <c r="R1344" t="s">
        <v>8338</v>
      </c>
      <c r="S1344" s="13">
        <f t="shared" si="81"/>
        <v>42172.816423611104</v>
      </c>
      <c r="T1344" s="13">
        <f t="shared" si="82"/>
        <v>42202.608090277768</v>
      </c>
    </row>
    <row r="1345" spans="1:20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3"/>
        <v>1.02298</v>
      </c>
      <c r="P1345" s="6">
        <f t="shared" si="80"/>
        <v>158.35603715170279</v>
      </c>
      <c r="Q1345" t="s">
        <v>8336</v>
      </c>
      <c r="R1345" t="s">
        <v>8338</v>
      </c>
      <c r="S1345" s="13">
        <f t="shared" si="81"/>
        <v>42542.526423611111</v>
      </c>
      <c r="T1345" s="13">
        <f t="shared" si="82"/>
        <v>42600.957638888889</v>
      </c>
    </row>
    <row r="1346" spans="1:20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3"/>
        <v>3.7773333333333334</v>
      </c>
      <c r="P1346" s="6">
        <f t="shared" si="80"/>
        <v>40.762589928057551</v>
      </c>
      <c r="Q1346" t="s">
        <v>8339</v>
      </c>
      <c r="R1346" t="s">
        <v>8340</v>
      </c>
      <c r="S1346" s="13">
        <f t="shared" si="81"/>
        <v>42522.789803240739</v>
      </c>
      <c r="T1346" s="13">
        <f t="shared" si="82"/>
        <v>42551.581469907404</v>
      </c>
    </row>
    <row r="1347" spans="1:20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83"/>
        <v>1.25</v>
      </c>
      <c r="P1347" s="6">
        <f t="shared" ref="P1347:P1410" si="84">E1347/L1347</f>
        <v>53.571428571428569</v>
      </c>
      <c r="Q1347" t="s">
        <v>8339</v>
      </c>
      <c r="R1347" t="s">
        <v>8340</v>
      </c>
      <c r="S1347" s="13">
        <f t="shared" ref="S1347:S1410" si="85">(((J1347/60)/60)/24)+DATE(1970,1,1)</f>
        <v>41799.814340277779</v>
      </c>
      <c r="T1347" s="13">
        <f t="shared" ref="T1347:T1410" si="86">(((I1347/60)/60)/24)+DATE(1970,1,1)+(-5/24)</f>
        <v>41834.606006944443</v>
      </c>
    </row>
    <row r="1348" spans="1:20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ref="O1348:O1411" si="87">E1348/D1348</f>
        <v>1.473265306122449</v>
      </c>
      <c r="P1348" s="6">
        <f t="shared" si="84"/>
        <v>48.449664429530202</v>
      </c>
      <c r="Q1348" t="s">
        <v>8339</v>
      </c>
      <c r="R1348" t="s">
        <v>8340</v>
      </c>
      <c r="S1348" s="13">
        <f t="shared" si="85"/>
        <v>41422.075821759259</v>
      </c>
      <c r="T1348" s="13">
        <f t="shared" si="86"/>
        <v>41451.867488425924</v>
      </c>
    </row>
    <row r="1349" spans="1:20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7"/>
        <v>1.022</v>
      </c>
      <c r="P1349" s="6">
        <f t="shared" si="84"/>
        <v>82.41935483870968</v>
      </c>
      <c r="Q1349" t="s">
        <v>8339</v>
      </c>
      <c r="R1349" t="s">
        <v>8340</v>
      </c>
      <c r="S1349" s="13">
        <f t="shared" si="85"/>
        <v>42040.638020833328</v>
      </c>
      <c r="T1349" s="13">
        <f t="shared" si="86"/>
        <v>42070.429687499993</v>
      </c>
    </row>
    <row r="1350" spans="1:20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7"/>
        <v>1.018723404255319</v>
      </c>
      <c r="P1350" s="6">
        <f t="shared" si="84"/>
        <v>230.19230769230768</v>
      </c>
      <c r="Q1350" t="s">
        <v>8339</v>
      </c>
      <c r="R1350" t="s">
        <v>8340</v>
      </c>
      <c r="S1350" s="13">
        <f t="shared" si="85"/>
        <v>41963.506168981476</v>
      </c>
      <c r="T1350" s="13">
        <f t="shared" si="86"/>
        <v>41991.29783564814</v>
      </c>
    </row>
    <row r="1351" spans="1:20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7"/>
        <v>2.0419999999999998</v>
      </c>
      <c r="P1351" s="6">
        <f t="shared" si="84"/>
        <v>59.360465116279073</v>
      </c>
      <c r="Q1351" t="s">
        <v>8339</v>
      </c>
      <c r="R1351" t="s">
        <v>8340</v>
      </c>
      <c r="S1351" s="13">
        <f t="shared" si="85"/>
        <v>42317.33258101852</v>
      </c>
      <c r="T1351" s="13">
        <f t="shared" si="86"/>
        <v>42354.082638888889</v>
      </c>
    </row>
    <row r="1352" spans="1:20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7"/>
        <v>1.0405</v>
      </c>
      <c r="P1352" s="6">
        <f t="shared" si="84"/>
        <v>66.698717948717942</v>
      </c>
      <c r="Q1352" t="s">
        <v>8339</v>
      </c>
      <c r="R1352" t="s">
        <v>8340</v>
      </c>
      <c r="S1352" s="13">
        <f t="shared" si="85"/>
        <v>42334.013124999998</v>
      </c>
      <c r="T1352" s="13">
        <f t="shared" si="86"/>
        <v>42363.804791666662</v>
      </c>
    </row>
    <row r="1353" spans="1:20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7"/>
        <v>1.0126500000000001</v>
      </c>
      <c r="P1353" s="6">
        <f t="shared" si="84"/>
        <v>168.77500000000001</v>
      </c>
      <c r="Q1353" t="s">
        <v>8339</v>
      </c>
      <c r="R1353" t="s">
        <v>8340</v>
      </c>
      <c r="S1353" s="13">
        <f t="shared" si="85"/>
        <v>42382.74009259259</v>
      </c>
      <c r="T1353" s="13">
        <f t="shared" si="86"/>
        <v>42412.531759259255</v>
      </c>
    </row>
    <row r="1354" spans="1:20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7"/>
        <v>1.3613999999999999</v>
      </c>
      <c r="P1354" s="6">
        <f t="shared" si="84"/>
        <v>59.973568281938327</v>
      </c>
      <c r="Q1354" t="s">
        <v>8339</v>
      </c>
      <c r="R1354" t="s">
        <v>8340</v>
      </c>
      <c r="S1354" s="13">
        <f t="shared" si="85"/>
        <v>42200.578310185185</v>
      </c>
      <c r="T1354" s="13">
        <f t="shared" si="86"/>
        <v>42251.957638888889</v>
      </c>
    </row>
    <row r="1355" spans="1:20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7"/>
        <v>1.3360000000000001</v>
      </c>
      <c r="P1355" s="6">
        <f t="shared" si="84"/>
        <v>31.80952380952381</v>
      </c>
      <c r="Q1355" t="s">
        <v>8339</v>
      </c>
      <c r="R1355" t="s">
        <v>8340</v>
      </c>
      <c r="S1355" s="13">
        <f t="shared" si="85"/>
        <v>41309.11791666667</v>
      </c>
      <c r="T1355" s="13">
        <f t="shared" si="86"/>
        <v>41343.791666666664</v>
      </c>
    </row>
    <row r="1356" spans="1:20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7"/>
        <v>1.3025</v>
      </c>
      <c r="P1356" s="6">
        <f t="shared" si="84"/>
        <v>24.421875</v>
      </c>
      <c r="Q1356" t="s">
        <v>8339</v>
      </c>
      <c r="R1356" t="s">
        <v>8340</v>
      </c>
      <c r="S1356" s="13">
        <f t="shared" si="85"/>
        <v>42502.807627314818</v>
      </c>
      <c r="T1356" s="13">
        <f t="shared" si="86"/>
        <v>42532.599293981482</v>
      </c>
    </row>
    <row r="1357" spans="1:20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7"/>
        <v>1.2267999999999999</v>
      </c>
      <c r="P1357" s="6">
        <f t="shared" si="84"/>
        <v>25.347107438016529</v>
      </c>
      <c r="Q1357" t="s">
        <v>8339</v>
      </c>
      <c r="R1357" t="s">
        <v>8340</v>
      </c>
      <c r="S1357" s="13">
        <f t="shared" si="85"/>
        <v>41213.254687499997</v>
      </c>
      <c r="T1357" s="13">
        <f t="shared" si="86"/>
        <v>41243.208333333328</v>
      </c>
    </row>
    <row r="1358" spans="1:20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7"/>
        <v>1.8281058823529412</v>
      </c>
      <c r="P1358" s="6">
        <f t="shared" si="84"/>
        <v>71.443218390804603</v>
      </c>
      <c r="Q1358" t="s">
        <v>8339</v>
      </c>
      <c r="R1358" t="s">
        <v>8340</v>
      </c>
      <c r="S1358" s="13">
        <f t="shared" si="85"/>
        <v>41430.038888888892</v>
      </c>
      <c r="T1358" s="13">
        <f t="shared" si="86"/>
        <v>41459.830555555556</v>
      </c>
    </row>
    <row r="1359" spans="1:20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7"/>
        <v>1.2529999999999999</v>
      </c>
      <c r="P1359" s="6">
        <f t="shared" si="84"/>
        <v>38.553846153846152</v>
      </c>
      <c r="Q1359" t="s">
        <v>8339</v>
      </c>
      <c r="R1359" t="s">
        <v>8340</v>
      </c>
      <c r="S1359" s="13">
        <f t="shared" si="85"/>
        <v>41304.962233796294</v>
      </c>
      <c r="T1359" s="13">
        <f t="shared" si="86"/>
        <v>41334.040972222218</v>
      </c>
    </row>
    <row r="1360" spans="1:20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7"/>
        <v>1.1166666666666667</v>
      </c>
      <c r="P1360" s="6">
        <f t="shared" si="84"/>
        <v>68.367346938775512</v>
      </c>
      <c r="Q1360" t="s">
        <v>8339</v>
      </c>
      <c r="R1360" t="s">
        <v>8340</v>
      </c>
      <c r="S1360" s="13">
        <f t="shared" si="85"/>
        <v>40689.570868055554</v>
      </c>
      <c r="T1360" s="13">
        <f t="shared" si="86"/>
        <v>40719.362534722219</v>
      </c>
    </row>
    <row r="1361" spans="1:20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7"/>
        <v>1.1575757575757575</v>
      </c>
      <c r="P1361" s="6">
        <f t="shared" si="84"/>
        <v>40.210526315789473</v>
      </c>
      <c r="Q1361" t="s">
        <v>8339</v>
      </c>
      <c r="R1361" t="s">
        <v>8340</v>
      </c>
      <c r="S1361" s="13">
        <f t="shared" si="85"/>
        <v>40668.814699074072</v>
      </c>
      <c r="T1361" s="13">
        <f t="shared" si="86"/>
        <v>40730.606365740736</v>
      </c>
    </row>
    <row r="1362" spans="1:20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7"/>
        <v>1.732</v>
      </c>
      <c r="P1362" s="6">
        <f t="shared" si="84"/>
        <v>32.074074074074076</v>
      </c>
      <c r="Q1362" t="s">
        <v>8339</v>
      </c>
      <c r="R1362" t="s">
        <v>8340</v>
      </c>
      <c r="S1362" s="13">
        <f t="shared" si="85"/>
        <v>41095.900694444441</v>
      </c>
      <c r="T1362" s="13">
        <f t="shared" si="86"/>
        <v>41123.692361111105</v>
      </c>
    </row>
    <row r="1363" spans="1:20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7"/>
        <v>1.2598333333333334</v>
      </c>
      <c r="P1363" s="6">
        <f t="shared" si="84"/>
        <v>28.632575757575758</v>
      </c>
      <c r="Q1363" t="s">
        <v>8339</v>
      </c>
      <c r="R1363" t="s">
        <v>8340</v>
      </c>
      <c r="S1363" s="13">
        <f t="shared" si="85"/>
        <v>41781.717268518521</v>
      </c>
      <c r="T1363" s="13">
        <f t="shared" si="86"/>
        <v>41811.508935185186</v>
      </c>
    </row>
    <row r="1364" spans="1:20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7"/>
        <v>1.091</v>
      </c>
      <c r="P1364" s="6">
        <f t="shared" si="84"/>
        <v>43.64</v>
      </c>
      <c r="Q1364" t="s">
        <v>8339</v>
      </c>
      <c r="R1364" t="s">
        <v>8340</v>
      </c>
      <c r="S1364" s="13">
        <f t="shared" si="85"/>
        <v>41464.934386574074</v>
      </c>
      <c r="T1364" s="13">
        <f t="shared" si="86"/>
        <v>41524.726053240738</v>
      </c>
    </row>
    <row r="1365" spans="1:20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7"/>
        <v>1</v>
      </c>
      <c r="P1365" s="6">
        <f t="shared" si="84"/>
        <v>40</v>
      </c>
      <c r="Q1365" t="s">
        <v>8339</v>
      </c>
      <c r="R1365" t="s">
        <v>8340</v>
      </c>
      <c r="S1365" s="13">
        <f t="shared" si="85"/>
        <v>42396.8440625</v>
      </c>
      <c r="T1365" s="13">
        <f t="shared" si="86"/>
        <v>42415.124305555553</v>
      </c>
    </row>
    <row r="1366" spans="1:20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7"/>
        <v>1.1864285714285714</v>
      </c>
      <c r="P1366" s="6">
        <f t="shared" si="84"/>
        <v>346.04166666666669</v>
      </c>
      <c r="Q1366" t="s">
        <v>8342</v>
      </c>
      <c r="R1366" t="s">
        <v>8308</v>
      </c>
      <c r="S1366" s="13">
        <f t="shared" si="85"/>
        <v>41951.695671296293</v>
      </c>
      <c r="T1366" s="13">
        <f t="shared" si="86"/>
        <v>42011.487337962964</v>
      </c>
    </row>
    <row r="1367" spans="1:20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7"/>
        <v>1.0026666666666666</v>
      </c>
      <c r="P1367" s="6">
        <f t="shared" si="84"/>
        <v>81.739130434782609</v>
      </c>
      <c r="Q1367" t="s">
        <v>8342</v>
      </c>
      <c r="R1367" t="s">
        <v>8308</v>
      </c>
      <c r="S1367" s="13">
        <f t="shared" si="85"/>
        <v>42049.733240740738</v>
      </c>
      <c r="T1367" s="13">
        <f t="shared" si="86"/>
        <v>42079.483240740738</v>
      </c>
    </row>
    <row r="1368" spans="1:20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7"/>
        <v>1.2648920000000001</v>
      </c>
      <c r="P1368" s="6">
        <f t="shared" si="84"/>
        <v>64.535306122448986</v>
      </c>
      <c r="Q1368" t="s">
        <v>8342</v>
      </c>
      <c r="R1368" t="s">
        <v>8308</v>
      </c>
      <c r="S1368" s="13">
        <f t="shared" si="85"/>
        <v>41924.996099537035</v>
      </c>
      <c r="T1368" s="13">
        <f t="shared" si="86"/>
        <v>41969.829432870371</v>
      </c>
    </row>
    <row r="1369" spans="1:20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7"/>
        <v>1.1426000000000001</v>
      </c>
      <c r="P1369" s="6">
        <f t="shared" si="84"/>
        <v>63.477777777777774</v>
      </c>
      <c r="Q1369" t="s">
        <v>8342</v>
      </c>
      <c r="R1369" t="s">
        <v>8308</v>
      </c>
      <c r="S1369" s="13">
        <f t="shared" si="85"/>
        <v>42292.002893518518</v>
      </c>
      <c r="T1369" s="13">
        <f t="shared" si="86"/>
        <v>42321.836226851847</v>
      </c>
    </row>
    <row r="1370" spans="1:20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7"/>
        <v>1.107</v>
      </c>
      <c r="P1370" s="6">
        <f t="shared" si="84"/>
        <v>63.620689655172413</v>
      </c>
      <c r="Q1370" t="s">
        <v>8342</v>
      </c>
      <c r="R1370" t="s">
        <v>8308</v>
      </c>
      <c r="S1370" s="13">
        <f t="shared" si="85"/>
        <v>42146.190902777773</v>
      </c>
      <c r="T1370" s="13">
        <f t="shared" si="86"/>
        <v>42169.982569444437</v>
      </c>
    </row>
    <row r="1371" spans="1:20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7"/>
        <v>1.0534805315203954</v>
      </c>
      <c r="P1371" s="6">
        <f t="shared" si="84"/>
        <v>83.967068965517228</v>
      </c>
      <c r="Q1371" t="s">
        <v>8342</v>
      </c>
      <c r="R1371" t="s">
        <v>8308</v>
      </c>
      <c r="S1371" s="13">
        <f t="shared" si="85"/>
        <v>41710.594282407408</v>
      </c>
      <c r="T1371" s="13">
        <f t="shared" si="86"/>
        <v>41740.385949074072</v>
      </c>
    </row>
    <row r="1372" spans="1:20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7"/>
        <v>1.0366666666666666</v>
      </c>
      <c r="P1372" s="6">
        <f t="shared" si="84"/>
        <v>77.75</v>
      </c>
      <c r="Q1372" t="s">
        <v>8342</v>
      </c>
      <c r="R1372" t="s">
        <v>8308</v>
      </c>
      <c r="S1372" s="13">
        <f t="shared" si="85"/>
        <v>41548.00335648148</v>
      </c>
      <c r="T1372" s="13">
        <f t="shared" si="86"/>
        <v>41562.795023148145</v>
      </c>
    </row>
    <row r="1373" spans="1:20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7"/>
        <v>1.0708672667523933</v>
      </c>
      <c r="P1373" s="6">
        <f t="shared" si="84"/>
        <v>107.07142857142857</v>
      </c>
      <c r="Q1373" t="s">
        <v>8342</v>
      </c>
      <c r="R1373" t="s">
        <v>8308</v>
      </c>
      <c r="S1373" s="13">
        <f t="shared" si="85"/>
        <v>42101.758587962962</v>
      </c>
      <c r="T1373" s="13">
        <f t="shared" si="86"/>
        <v>42131.550254629627</v>
      </c>
    </row>
    <row r="1374" spans="1:20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7"/>
        <v>1.24</v>
      </c>
      <c r="P1374" s="6">
        <f t="shared" si="84"/>
        <v>38.75</v>
      </c>
      <c r="Q1374" t="s">
        <v>8342</v>
      </c>
      <c r="R1374" t="s">
        <v>8308</v>
      </c>
      <c r="S1374" s="13">
        <f t="shared" si="85"/>
        <v>41072.739953703705</v>
      </c>
      <c r="T1374" s="13">
        <f t="shared" si="86"/>
        <v>41102.53162037037</v>
      </c>
    </row>
    <row r="1375" spans="1:20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7"/>
        <v>1.0501</v>
      </c>
      <c r="P1375" s="6">
        <f t="shared" si="84"/>
        <v>201.94230769230768</v>
      </c>
      <c r="Q1375" t="s">
        <v>8342</v>
      </c>
      <c r="R1375" t="s">
        <v>8308</v>
      </c>
      <c r="S1375" s="13">
        <f t="shared" si="85"/>
        <v>42704.95177083333</v>
      </c>
      <c r="T1375" s="13">
        <f t="shared" si="86"/>
        <v>42734.743437499994</v>
      </c>
    </row>
    <row r="1376" spans="1:20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7"/>
        <v>1.8946666666666667</v>
      </c>
      <c r="P1376" s="6">
        <f t="shared" si="84"/>
        <v>43.060606060606062</v>
      </c>
      <c r="Q1376" t="s">
        <v>8342</v>
      </c>
      <c r="R1376" t="s">
        <v>8308</v>
      </c>
      <c r="S1376" s="13">
        <f t="shared" si="85"/>
        <v>42424.161898148144</v>
      </c>
      <c r="T1376" s="13">
        <f t="shared" si="86"/>
        <v>42453.911898148144</v>
      </c>
    </row>
    <row r="1377" spans="1:20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7"/>
        <v>1.7132499999999999</v>
      </c>
      <c r="P1377" s="6">
        <f t="shared" si="84"/>
        <v>62.871559633027523</v>
      </c>
      <c r="Q1377" t="s">
        <v>8342</v>
      </c>
      <c r="R1377" t="s">
        <v>8308</v>
      </c>
      <c r="S1377" s="13">
        <f t="shared" si="85"/>
        <v>42720.066192129627</v>
      </c>
      <c r="T1377" s="13">
        <f t="shared" si="86"/>
        <v>42749.857858796291</v>
      </c>
    </row>
    <row r="1378" spans="1:20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7"/>
        <v>2.5248648648648651</v>
      </c>
      <c r="P1378" s="6">
        <f t="shared" si="84"/>
        <v>55.607142857142854</v>
      </c>
      <c r="Q1378" t="s">
        <v>8342</v>
      </c>
      <c r="R1378" t="s">
        <v>8308</v>
      </c>
      <c r="S1378" s="13">
        <f t="shared" si="85"/>
        <v>42677.669050925921</v>
      </c>
      <c r="T1378" s="13">
        <f t="shared" si="86"/>
        <v>42707.502384259256</v>
      </c>
    </row>
    <row r="1379" spans="1:20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7"/>
        <v>1.1615384615384616</v>
      </c>
      <c r="P1379" s="6">
        <f t="shared" si="84"/>
        <v>48.70967741935484</v>
      </c>
      <c r="Q1379" t="s">
        <v>8342</v>
      </c>
      <c r="R1379" t="s">
        <v>8308</v>
      </c>
      <c r="S1379" s="13">
        <f t="shared" si="85"/>
        <v>42747.219560185185</v>
      </c>
      <c r="T1379" s="13">
        <f t="shared" si="86"/>
        <v>42768.96597222222</v>
      </c>
    </row>
    <row r="1380" spans="1:20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7"/>
        <v>2.0335000000000001</v>
      </c>
      <c r="P1380" s="6">
        <f t="shared" si="84"/>
        <v>30.578947368421051</v>
      </c>
      <c r="Q1380" t="s">
        <v>8342</v>
      </c>
      <c r="R1380" t="s">
        <v>8308</v>
      </c>
      <c r="S1380" s="13">
        <f t="shared" si="85"/>
        <v>42568.759374999994</v>
      </c>
      <c r="T1380" s="13">
        <f t="shared" si="86"/>
        <v>42583.551041666658</v>
      </c>
    </row>
    <row r="1381" spans="1:20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7"/>
        <v>1.1160000000000001</v>
      </c>
      <c r="P1381" s="6">
        <f t="shared" si="84"/>
        <v>73.907284768211923</v>
      </c>
      <c r="Q1381" t="s">
        <v>8342</v>
      </c>
      <c r="R1381" t="s">
        <v>8308</v>
      </c>
      <c r="S1381" s="13">
        <f t="shared" si="85"/>
        <v>42130.491620370376</v>
      </c>
      <c r="T1381" s="13">
        <f t="shared" si="86"/>
        <v>42160.28328703704</v>
      </c>
    </row>
    <row r="1382" spans="1:20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7"/>
        <v>4.24</v>
      </c>
      <c r="P1382" s="6">
        <f t="shared" si="84"/>
        <v>21.2</v>
      </c>
      <c r="Q1382" t="s">
        <v>8342</v>
      </c>
      <c r="R1382" t="s">
        <v>8308</v>
      </c>
      <c r="S1382" s="13">
        <f t="shared" si="85"/>
        <v>42141.762800925921</v>
      </c>
      <c r="T1382" s="13">
        <f t="shared" si="86"/>
        <v>42163.874999999993</v>
      </c>
    </row>
    <row r="1383" spans="1:20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7"/>
        <v>1.071</v>
      </c>
      <c r="P1383" s="6">
        <f t="shared" si="84"/>
        <v>73.356164383561648</v>
      </c>
      <c r="Q1383" t="s">
        <v>8342</v>
      </c>
      <c r="R1383" t="s">
        <v>8308</v>
      </c>
      <c r="S1383" s="13">
        <f t="shared" si="85"/>
        <v>42703.214409722219</v>
      </c>
      <c r="T1383" s="13">
        <f t="shared" si="86"/>
        <v>42733.006076388883</v>
      </c>
    </row>
    <row r="1384" spans="1:20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7"/>
        <v>1.043625</v>
      </c>
      <c r="P1384" s="6">
        <f t="shared" si="84"/>
        <v>56.412162162162161</v>
      </c>
      <c r="Q1384" t="s">
        <v>8342</v>
      </c>
      <c r="R1384" t="s">
        <v>8308</v>
      </c>
      <c r="S1384" s="13">
        <f t="shared" si="85"/>
        <v>41370.800185185188</v>
      </c>
      <c r="T1384" s="13">
        <f t="shared" si="86"/>
        <v>41400.591851851852</v>
      </c>
    </row>
    <row r="1385" spans="1:20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7"/>
        <v>2.124090909090909</v>
      </c>
      <c r="P1385" s="6">
        <f t="shared" si="84"/>
        <v>50.247311827956992</v>
      </c>
      <c r="Q1385" t="s">
        <v>8342</v>
      </c>
      <c r="R1385" t="s">
        <v>8308</v>
      </c>
      <c r="S1385" s="13">
        <f t="shared" si="85"/>
        <v>42707.074976851851</v>
      </c>
      <c r="T1385" s="13">
        <f t="shared" si="86"/>
        <v>42726.866643518515</v>
      </c>
    </row>
    <row r="1386" spans="1:20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7"/>
        <v>1.2408571428571429</v>
      </c>
      <c r="P1386" s="6">
        <f t="shared" si="84"/>
        <v>68.936507936507937</v>
      </c>
      <c r="Q1386" t="s">
        <v>8342</v>
      </c>
      <c r="R1386" t="s">
        <v>8308</v>
      </c>
      <c r="S1386" s="13">
        <f t="shared" si="85"/>
        <v>42160.735208333332</v>
      </c>
      <c r="T1386" s="13">
        <f t="shared" si="86"/>
        <v>42190.526874999996</v>
      </c>
    </row>
    <row r="1387" spans="1:20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7"/>
        <v>1.10406125</v>
      </c>
      <c r="P1387" s="6">
        <f t="shared" si="84"/>
        <v>65.914104477611943</v>
      </c>
      <c r="Q1387" t="s">
        <v>8342</v>
      </c>
      <c r="R1387" t="s">
        <v>8308</v>
      </c>
      <c r="S1387" s="13">
        <f t="shared" si="85"/>
        <v>42433.688900462963</v>
      </c>
      <c r="T1387" s="13">
        <f t="shared" si="86"/>
        <v>42489.299305555549</v>
      </c>
    </row>
    <row r="1388" spans="1:20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7"/>
        <v>2.1875</v>
      </c>
      <c r="P1388" s="6">
        <f t="shared" si="84"/>
        <v>62.5</v>
      </c>
      <c r="Q1388" t="s">
        <v>8342</v>
      </c>
      <c r="R1388" t="s">
        <v>8308</v>
      </c>
      <c r="S1388" s="13">
        <f t="shared" si="85"/>
        <v>42184.646863425922</v>
      </c>
      <c r="T1388" s="13">
        <f t="shared" si="86"/>
        <v>42214.438530092586</v>
      </c>
    </row>
    <row r="1389" spans="1:20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7"/>
        <v>1.36625</v>
      </c>
      <c r="P1389" s="6">
        <f t="shared" si="84"/>
        <v>70.064102564102569</v>
      </c>
      <c r="Q1389" t="s">
        <v>8342</v>
      </c>
      <c r="R1389" t="s">
        <v>8308</v>
      </c>
      <c r="S1389" s="13">
        <f t="shared" si="85"/>
        <v>42126.92123842593</v>
      </c>
      <c r="T1389" s="13">
        <f t="shared" si="86"/>
        <v>42157.979166666664</v>
      </c>
    </row>
    <row r="1390" spans="1:20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7"/>
        <v>1.348074</v>
      </c>
      <c r="P1390" s="6">
        <f t="shared" si="84"/>
        <v>60.181874999999998</v>
      </c>
      <c r="Q1390" t="s">
        <v>8342</v>
      </c>
      <c r="R1390" t="s">
        <v>8308</v>
      </c>
      <c r="S1390" s="13">
        <f t="shared" si="85"/>
        <v>42634.614780092597</v>
      </c>
      <c r="T1390" s="13">
        <f t="shared" si="86"/>
        <v>42660.468055555553</v>
      </c>
    </row>
    <row r="1391" spans="1:20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7"/>
        <v>1.454</v>
      </c>
      <c r="P1391" s="6">
        <f t="shared" si="84"/>
        <v>21.382352941176471</v>
      </c>
      <c r="Q1391" t="s">
        <v>8342</v>
      </c>
      <c r="R1391" t="s">
        <v>8308</v>
      </c>
      <c r="S1391" s="13">
        <f t="shared" si="85"/>
        <v>42565.480983796297</v>
      </c>
      <c r="T1391" s="13">
        <f t="shared" si="86"/>
        <v>42595.272650462961</v>
      </c>
    </row>
    <row r="1392" spans="1:20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7"/>
        <v>1.0910714285714285</v>
      </c>
      <c r="P1392" s="6">
        <f t="shared" si="84"/>
        <v>160.78947368421052</v>
      </c>
      <c r="Q1392" t="s">
        <v>8342</v>
      </c>
      <c r="R1392" t="s">
        <v>8308</v>
      </c>
      <c r="S1392" s="13">
        <f t="shared" si="85"/>
        <v>42087.803310185183</v>
      </c>
      <c r="T1392" s="13">
        <f t="shared" si="86"/>
        <v>42121.508333333331</v>
      </c>
    </row>
    <row r="1393" spans="1:20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7"/>
        <v>1.1020000000000001</v>
      </c>
      <c r="P1393" s="6">
        <f t="shared" si="84"/>
        <v>42.384615384615387</v>
      </c>
      <c r="Q1393" t="s">
        <v>8342</v>
      </c>
      <c r="R1393" t="s">
        <v>8308</v>
      </c>
      <c r="S1393" s="13">
        <f t="shared" si="85"/>
        <v>42193.650671296295</v>
      </c>
      <c r="T1393" s="13">
        <f t="shared" si="86"/>
        <v>42237.999305555553</v>
      </c>
    </row>
    <row r="1394" spans="1:20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7"/>
        <v>1.1364000000000001</v>
      </c>
      <c r="P1394" s="6">
        <f t="shared" si="84"/>
        <v>27.317307692307693</v>
      </c>
      <c r="Q1394" t="s">
        <v>8342</v>
      </c>
      <c r="R1394" t="s">
        <v>8308</v>
      </c>
      <c r="S1394" s="13">
        <f t="shared" si="85"/>
        <v>42401.154930555553</v>
      </c>
      <c r="T1394" s="13">
        <f t="shared" si="86"/>
        <v>42431.946597222217</v>
      </c>
    </row>
    <row r="1395" spans="1:20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7"/>
        <v>1.0235000000000001</v>
      </c>
      <c r="P1395" s="6">
        <f t="shared" si="84"/>
        <v>196.82692307692307</v>
      </c>
      <c r="Q1395" t="s">
        <v>8342</v>
      </c>
      <c r="R1395" t="s">
        <v>8308</v>
      </c>
      <c r="S1395" s="13">
        <f t="shared" si="85"/>
        <v>42553.681979166664</v>
      </c>
      <c r="T1395" s="13">
        <f t="shared" si="86"/>
        <v>42583.473645833328</v>
      </c>
    </row>
    <row r="1396" spans="1:20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7"/>
        <v>1.2213333333333334</v>
      </c>
      <c r="P1396" s="6">
        <f t="shared" si="84"/>
        <v>53.882352941176471</v>
      </c>
      <c r="Q1396" t="s">
        <v>8342</v>
      </c>
      <c r="R1396" t="s">
        <v>8308</v>
      </c>
      <c r="S1396" s="13">
        <f t="shared" si="85"/>
        <v>42752.144976851851</v>
      </c>
      <c r="T1396" s="13">
        <f t="shared" si="86"/>
        <v>42794.916666666664</v>
      </c>
    </row>
    <row r="1397" spans="1:20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7"/>
        <v>1.1188571428571428</v>
      </c>
      <c r="P1397" s="6">
        <f t="shared" si="84"/>
        <v>47.756097560975611</v>
      </c>
      <c r="Q1397" t="s">
        <v>8342</v>
      </c>
      <c r="R1397" t="s">
        <v>8308</v>
      </c>
      <c r="S1397" s="13">
        <f t="shared" si="85"/>
        <v>42719.90834490741</v>
      </c>
      <c r="T1397" s="13">
        <f t="shared" si="86"/>
        <v>42749.700011574074</v>
      </c>
    </row>
    <row r="1398" spans="1:20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7"/>
        <v>1.073</v>
      </c>
      <c r="P1398" s="6">
        <f t="shared" si="84"/>
        <v>88.191780821917803</v>
      </c>
      <c r="Q1398" t="s">
        <v>8342</v>
      </c>
      <c r="R1398" t="s">
        <v>8308</v>
      </c>
      <c r="S1398" s="13">
        <f t="shared" si="85"/>
        <v>42018.99863425926</v>
      </c>
      <c r="T1398" s="13">
        <f t="shared" si="86"/>
        <v>42048.790300925924</v>
      </c>
    </row>
    <row r="1399" spans="1:20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7"/>
        <v>1.1385000000000001</v>
      </c>
      <c r="P1399" s="6">
        <f t="shared" si="84"/>
        <v>72.056962025316452</v>
      </c>
      <c r="Q1399" t="s">
        <v>8342</v>
      </c>
      <c r="R1399" t="s">
        <v>8308</v>
      </c>
      <c r="S1399" s="13">
        <f t="shared" si="85"/>
        <v>42640.917939814812</v>
      </c>
      <c r="T1399" s="13">
        <f t="shared" si="86"/>
        <v>42670.679861111108</v>
      </c>
    </row>
    <row r="1400" spans="1:20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7"/>
        <v>1.0968181818181819</v>
      </c>
      <c r="P1400" s="6">
        <f t="shared" si="84"/>
        <v>74.246153846153845</v>
      </c>
      <c r="Q1400" t="s">
        <v>8342</v>
      </c>
      <c r="R1400" t="s">
        <v>8308</v>
      </c>
      <c r="S1400" s="13">
        <f t="shared" si="85"/>
        <v>42526.874236111107</v>
      </c>
      <c r="T1400" s="13">
        <f t="shared" si="86"/>
        <v>42556.665902777771</v>
      </c>
    </row>
    <row r="1401" spans="1:20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7"/>
        <v>1.2614444444444444</v>
      </c>
      <c r="P1401" s="6">
        <f t="shared" si="84"/>
        <v>61.701086956521742</v>
      </c>
      <c r="Q1401" t="s">
        <v>8342</v>
      </c>
      <c r="R1401" t="s">
        <v>8308</v>
      </c>
      <c r="S1401" s="13">
        <f t="shared" si="85"/>
        <v>41889.004317129627</v>
      </c>
      <c r="T1401" s="13">
        <f t="shared" si="86"/>
        <v>41918.795983796292</v>
      </c>
    </row>
    <row r="1402" spans="1:20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7"/>
        <v>1.6742857142857144</v>
      </c>
      <c r="P1402" s="6">
        <f t="shared" si="84"/>
        <v>17.235294117647058</v>
      </c>
      <c r="Q1402" t="s">
        <v>8342</v>
      </c>
      <c r="R1402" t="s">
        <v>8308</v>
      </c>
      <c r="S1402" s="13">
        <f t="shared" si="85"/>
        <v>42498.341122685189</v>
      </c>
      <c r="T1402" s="13">
        <f t="shared" si="86"/>
        <v>42533.020833333336</v>
      </c>
    </row>
    <row r="1403" spans="1:20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7"/>
        <v>4.9652000000000003</v>
      </c>
      <c r="P1403" s="6">
        <f t="shared" si="84"/>
        <v>51.720833333333331</v>
      </c>
      <c r="Q1403" t="s">
        <v>8342</v>
      </c>
      <c r="R1403" t="s">
        <v>8308</v>
      </c>
      <c r="S1403" s="13">
        <f t="shared" si="85"/>
        <v>41399.99622685185</v>
      </c>
      <c r="T1403" s="13">
        <f t="shared" si="86"/>
        <v>41420.787893518514</v>
      </c>
    </row>
    <row r="1404" spans="1:20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7"/>
        <v>1.0915999999999999</v>
      </c>
      <c r="P1404" s="6">
        <f t="shared" si="84"/>
        <v>24.150442477876105</v>
      </c>
      <c r="Q1404" t="s">
        <v>8342</v>
      </c>
      <c r="R1404" t="s">
        <v>8308</v>
      </c>
      <c r="S1404" s="13">
        <f t="shared" si="85"/>
        <v>42065.053368055553</v>
      </c>
      <c r="T1404" s="13">
        <f t="shared" si="86"/>
        <v>42124.80336805556</v>
      </c>
    </row>
    <row r="1405" spans="1:20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7"/>
        <v>1.0257499999999999</v>
      </c>
      <c r="P1405" s="6">
        <f t="shared" si="84"/>
        <v>62.166666666666664</v>
      </c>
      <c r="Q1405" t="s">
        <v>8342</v>
      </c>
      <c r="R1405" t="s">
        <v>8308</v>
      </c>
      <c r="S1405" s="13">
        <f t="shared" si="85"/>
        <v>41451.062905092593</v>
      </c>
      <c r="T1405" s="13">
        <f t="shared" si="86"/>
        <v>41480.854571759257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7"/>
        <v>1.6620689655172414E-2</v>
      </c>
      <c r="P1406" s="6">
        <f t="shared" si="84"/>
        <v>48.2</v>
      </c>
      <c r="Q1406" t="s">
        <v>8339</v>
      </c>
      <c r="R1406" t="s">
        <v>8349</v>
      </c>
      <c r="S1406" s="13">
        <f t="shared" si="85"/>
        <v>42032.510243055556</v>
      </c>
      <c r="T1406" s="13">
        <f t="shared" si="86"/>
        <v>42057.30190972222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7"/>
        <v>4.1999999999999997E-3</v>
      </c>
      <c r="P1407" s="6">
        <f t="shared" si="84"/>
        <v>6.1764705882352944</v>
      </c>
      <c r="Q1407" t="s">
        <v>8339</v>
      </c>
      <c r="R1407" t="s">
        <v>8349</v>
      </c>
      <c r="S1407" s="13">
        <f t="shared" si="85"/>
        <v>41941.680567129632</v>
      </c>
      <c r="T1407" s="13">
        <f t="shared" si="86"/>
        <v>41971.51390046296</v>
      </c>
    </row>
    <row r="1408" spans="1:20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7"/>
        <v>1.25E-3</v>
      </c>
      <c r="P1408" s="6">
        <f t="shared" si="84"/>
        <v>5</v>
      </c>
      <c r="Q1408" t="s">
        <v>8339</v>
      </c>
      <c r="R1408" t="s">
        <v>8349</v>
      </c>
      <c r="S1408" s="13">
        <f t="shared" si="85"/>
        <v>42297.432951388888</v>
      </c>
      <c r="T1408" s="13">
        <f t="shared" si="86"/>
        <v>42350.208333333336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7"/>
        <v>5.0000000000000001E-3</v>
      </c>
      <c r="P1409" s="6">
        <f t="shared" si="84"/>
        <v>7.5</v>
      </c>
      <c r="Q1409" t="s">
        <v>8339</v>
      </c>
      <c r="R1409" t="s">
        <v>8349</v>
      </c>
      <c r="S1409" s="13">
        <f t="shared" si="85"/>
        <v>41838.536782407406</v>
      </c>
      <c r="T1409" s="13">
        <f t="shared" si="86"/>
        <v>41863.32844907407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7"/>
        <v>7.1999999999999995E-2</v>
      </c>
      <c r="P1410" s="6">
        <f t="shared" si="84"/>
        <v>12</v>
      </c>
      <c r="Q1410" t="s">
        <v>8339</v>
      </c>
      <c r="R1410" t="s">
        <v>8349</v>
      </c>
      <c r="S1410" s="13">
        <f t="shared" si="85"/>
        <v>42291.872175925921</v>
      </c>
      <c r="T1410" s="13">
        <f t="shared" si="86"/>
        <v>42321.705509259256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87"/>
        <v>0</v>
      </c>
      <c r="P1411" s="6" t="e">
        <f t="shared" ref="P1411:P1474" si="88">E1411/L1411</f>
        <v>#DIV/0!</v>
      </c>
      <c r="Q1411" t="s">
        <v>8339</v>
      </c>
      <c r="R1411" t="s">
        <v>8349</v>
      </c>
      <c r="S1411" s="13">
        <f t="shared" ref="S1411:S1474" si="89">(((J1411/60)/60)/24)+DATE(1970,1,1)</f>
        <v>41945.133506944447</v>
      </c>
      <c r="T1411" s="13">
        <f t="shared" ref="T1411:T1474" si="90">(((I1411/60)/60)/24)+DATE(1970,1,1)+(-5/24)</f>
        <v>42004.966840277775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ref="O1412:O1475" si="91">E1412/D1412</f>
        <v>1.6666666666666666E-4</v>
      </c>
      <c r="P1412" s="6">
        <f t="shared" si="88"/>
        <v>1</v>
      </c>
      <c r="Q1412" t="s">
        <v>8339</v>
      </c>
      <c r="R1412" t="s">
        <v>8349</v>
      </c>
      <c r="S1412" s="13">
        <f t="shared" si="89"/>
        <v>42479.318518518514</v>
      </c>
      <c r="T1412" s="13">
        <f t="shared" si="90"/>
        <v>42524.110185185178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91"/>
        <v>2.3333333333333335E-3</v>
      </c>
      <c r="P1413" s="6">
        <f t="shared" si="88"/>
        <v>2.3333333333333335</v>
      </c>
      <c r="Q1413" t="s">
        <v>8339</v>
      </c>
      <c r="R1413" t="s">
        <v>8349</v>
      </c>
      <c r="S1413" s="13">
        <f t="shared" si="89"/>
        <v>42013.059027777781</v>
      </c>
      <c r="T1413" s="13">
        <f t="shared" si="90"/>
        <v>42040.850694444445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91"/>
        <v>4.5714285714285714E-2</v>
      </c>
      <c r="P1414" s="6">
        <f t="shared" si="88"/>
        <v>24.615384615384617</v>
      </c>
      <c r="Q1414" t="s">
        <v>8339</v>
      </c>
      <c r="R1414" t="s">
        <v>8349</v>
      </c>
      <c r="S1414" s="13">
        <f t="shared" si="89"/>
        <v>41947.063645833332</v>
      </c>
      <c r="T1414" s="13">
        <f t="shared" si="90"/>
        <v>41976.855312499996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91"/>
        <v>0.05</v>
      </c>
      <c r="P1415" s="6">
        <f t="shared" si="88"/>
        <v>100</v>
      </c>
      <c r="Q1415" t="s">
        <v>8339</v>
      </c>
      <c r="R1415" t="s">
        <v>8349</v>
      </c>
      <c r="S1415" s="13">
        <f t="shared" si="89"/>
        <v>42360.437152777777</v>
      </c>
      <c r="T1415" s="13">
        <f t="shared" si="90"/>
        <v>42420.228819444441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91"/>
        <v>2E-3</v>
      </c>
      <c r="P1416" s="6">
        <f t="shared" si="88"/>
        <v>1</v>
      </c>
      <c r="Q1416" t="s">
        <v>8339</v>
      </c>
      <c r="R1416" t="s">
        <v>8349</v>
      </c>
      <c r="S1416" s="13">
        <f t="shared" si="89"/>
        <v>42708.25309027778</v>
      </c>
      <c r="T1416" s="13">
        <f t="shared" si="90"/>
        <v>42738.044756944444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91"/>
        <v>0.18181818181818182</v>
      </c>
      <c r="P1417" s="6">
        <f t="shared" si="88"/>
        <v>88.888888888888886</v>
      </c>
      <c r="Q1417" t="s">
        <v>8339</v>
      </c>
      <c r="R1417" t="s">
        <v>8349</v>
      </c>
      <c r="S1417" s="13">
        <f t="shared" si="89"/>
        <v>42192.675821759258</v>
      </c>
      <c r="T1417" s="13">
        <f t="shared" si="90"/>
        <v>42232.467488425922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91"/>
        <v>0</v>
      </c>
      <c r="P1418" s="6" t="e">
        <f t="shared" si="88"/>
        <v>#DIV/0!</v>
      </c>
      <c r="Q1418" t="s">
        <v>8339</v>
      </c>
      <c r="R1418" t="s">
        <v>8349</v>
      </c>
      <c r="S1418" s="13">
        <f t="shared" si="89"/>
        <v>42299.926145833335</v>
      </c>
      <c r="T1418" s="13">
        <f t="shared" si="90"/>
        <v>42329.759479166663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91"/>
        <v>1.2222222222222223E-2</v>
      </c>
      <c r="P1419" s="6">
        <f t="shared" si="88"/>
        <v>27.5</v>
      </c>
      <c r="Q1419" t="s">
        <v>8339</v>
      </c>
      <c r="R1419" t="s">
        <v>8349</v>
      </c>
      <c r="S1419" s="13">
        <f t="shared" si="89"/>
        <v>42232.15016203704</v>
      </c>
      <c r="T1419" s="13">
        <f t="shared" si="90"/>
        <v>42262.257638888892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91"/>
        <v>2E-3</v>
      </c>
      <c r="P1420" s="6">
        <f t="shared" si="88"/>
        <v>6</v>
      </c>
      <c r="Q1420" t="s">
        <v>8339</v>
      </c>
      <c r="R1420" t="s">
        <v>8349</v>
      </c>
      <c r="S1420" s="13">
        <f t="shared" si="89"/>
        <v>42395.456412037034</v>
      </c>
      <c r="T1420" s="13">
        <f t="shared" si="90"/>
        <v>42425.248078703698</v>
      </c>
    </row>
    <row r="1421" spans="1:20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91"/>
        <v>7.0634920634920634E-2</v>
      </c>
      <c r="P1421" s="6">
        <f t="shared" si="88"/>
        <v>44.5</v>
      </c>
      <c r="Q1421" t="s">
        <v>8339</v>
      </c>
      <c r="R1421" t="s">
        <v>8349</v>
      </c>
      <c r="S1421" s="13">
        <f t="shared" si="89"/>
        <v>42622.456238425926</v>
      </c>
      <c r="T1421" s="13">
        <f t="shared" si="90"/>
        <v>42652.24790509259</v>
      </c>
    </row>
    <row r="1422" spans="1:20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91"/>
        <v>2.7272727272727271E-2</v>
      </c>
      <c r="P1422" s="6">
        <f t="shared" si="88"/>
        <v>1</v>
      </c>
      <c r="Q1422" t="s">
        <v>8339</v>
      </c>
      <c r="R1422" t="s">
        <v>8349</v>
      </c>
      <c r="S1422" s="13">
        <f t="shared" si="89"/>
        <v>42524.667662037042</v>
      </c>
      <c r="T1422" s="13">
        <f t="shared" si="90"/>
        <v>42549.459328703706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91"/>
        <v>1E-3</v>
      </c>
      <c r="P1423" s="6">
        <f t="shared" si="88"/>
        <v>100</v>
      </c>
      <c r="Q1423" t="s">
        <v>8339</v>
      </c>
      <c r="R1423" t="s">
        <v>8349</v>
      </c>
      <c r="S1423" s="13">
        <f t="shared" si="89"/>
        <v>42013.915613425925</v>
      </c>
      <c r="T1423" s="13">
        <f t="shared" si="90"/>
        <v>42043.707280092589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91"/>
        <v>1.0399999999999999E-3</v>
      </c>
      <c r="P1424" s="6">
        <f t="shared" si="88"/>
        <v>13</v>
      </c>
      <c r="Q1424" t="s">
        <v>8339</v>
      </c>
      <c r="R1424" t="s">
        <v>8349</v>
      </c>
      <c r="S1424" s="13">
        <f t="shared" si="89"/>
        <v>42604.239629629628</v>
      </c>
      <c r="T1424" s="13">
        <f t="shared" si="90"/>
        <v>42634.031296296293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91"/>
        <v>3.3333333333333335E-3</v>
      </c>
      <c r="P1425" s="6">
        <f t="shared" si="88"/>
        <v>100</v>
      </c>
      <c r="Q1425" t="s">
        <v>8339</v>
      </c>
      <c r="R1425" t="s">
        <v>8349</v>
      </c>
      <c r="S1425" s="13">
        <f t="shared" si="89"/>
        <v>42340.360312500001</v>
      </c>
      <c r="T1425" s="13">
        <f t="shared" si="90"/>
        <v>42370.151979166665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91"/>
        <v>0.2036</v>
      </c>
      <c r="P1426" s="6">
        <f t="shared" si="88"/>
        <v>109.07142857142857</v>
      </c>
      <c r="Q1426" t="s">
        <v>8339</v>
      </c>
      <c r="R1426" t="s">
        <v>8349</v>
      </c>
      <c r="S1426" s="13">
        <f t="shared" si="89"/>
        <v>42676.717615740738</v>
      </c>
      <c r="T1426" s="13">
        <f t="shared" si="90"/>
        <v>42689.550949074073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91"/>
        <v>0</v>
      </c>
      <c r="P1427" s="6" t="e">
        <f t="shared" si="88"/>
        <v>#DIV/0!</v>
      </c>
      <c r="Q1427" t="s">
        <v>8339</v>
      </c>
      <c r="R1427" t="s">
        <v>8349</v>
      </c>
      <c r="S1427" s="13">
        <f t="shared" si="89"/>
        <v>42093.131469907406</v>
      </c>
      <c r="T1427" s="13">
        <f t="shared" si="90"/>
        <v>42122.923136574071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91"/>
        <v>0</v>
      </c>
      <c r="P1428" s="6" t="e">
        <f t="shared" si="88"/>
        <v>#DIV/0!</v>
      </c>
      <c r="Q1428" t="s">
        <v>8339</v>
      </c>
      <c r="R1428" t="s">
        <v>8349</v>
      </c>
      <c r="S1428" s="13">
        <f t="shared" si="89"/>
        <v>42180.390277777777</v>
      </c>
      <c r="T1428" s="13">
        <f t="shared" si="90"/>
        <v>42240.181944444441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91"/>
        <v>8.3799999999999999E-2</v>
      </c>
      <c r="P1429" s="6">
        <f t="shared" si="88"/>
        <v>104.75</v>
      </c>
      <c r="Q1429" t="s">
        <v>8339</v>
      </c>
      <c r="R1429" t="s">
        <v>8349</v>
      </c>
      <c r="S1429" s="13">
        <f t="shared" si="89"/>
        <v>42601.851678240739</v>
      </c>
      <c r="T1429" s="13">
        <f t="shared" si="90"/>
        <v>42631.643344907403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91"/>
        <v>4.4999999999999998E-2</v>
      </c>
      <c r="P1430" s="6">
        <f t="shared" si="88"/>
        <v>15</v>
      </c>
      <c r="Q1430" t="s">
        <v>8339</v>
      </c>
      <c r="R1430" t="s">
        <v>8349</v>
      </c>
      <c r="S1430" s="13">
        <f t="shared" si="89"/>
        <v>42432.379826388889</v>
      </c>
      <c r="T1430" s="13">
        <f t="shared" si="90"/>
        <v>42462.129826388882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91"/>
        <v>0</v>
      </c>
      <c r="P1431" s="6" t="e">
        <f t="shared" si="88"/>
        <v>#DIV/0!</v>
      </c>
      <c r="Q1431" t="s">
        <v>8339</v>
      </c>
      <c r="R1431" t="s">
        <v>8349</v>
      </c>
      <c r="S1431" s="13">
        <f t="shared" si="89"/>
        <v>42074.060671296291</v>
      </c>
      <c r="T1431" s="13">
        <f t="shared" si="90"/>
        <v>42103.852337962955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91"/>
        <v>8.0600000000000005E-2</v>
      </c>
      <c r="P1432" s="6">
        <f t="shared" si="88"/>
        <v>80.599999999999994</v>
      </c>
      <c r="Q1432" t="s">
        <v>8339</v>
      </c>
      <c r="R1432" t="s">
        <v>8349</v>
      </c>
      <c r="S1432" s="13">
        <f t="shared" si="89"/>
        <v>41961.813518518517</v>
      </c>
      <c r="T1432" s="13">
        <f t="shared" si="90"/>
        <v>41992.605185185181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91"/>
        <v>0.31947058823529412</v>
      </c>
      <c r="P1433" s="6">
        <f t="shared" si="88"/>
        <v>115.55319148936171</v>
      </c>
      <c r="Q1433" t="s">
        <v>8339</v>
      </c>
      <c r="R1433" t="s">
        <v>8349</v>
      </c>
      <c r="S1433" s="13">
        <f t="shared" si="89"/>
        <v>42304.210833333331</v>
      </c>
      <c r="T1433" s="13">
        <f t="shared" si="90"/>
        <v>42334.044166666667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91"/>
        <v>0</v>
      </c>
      <c r="P1434" s="6" t="e">
        <f t="shared" si="88"/>
        <v>#DIV/0!</v>
      </c>
      <c r="Q1434" t="s">
        <v>8339</v>
      </c>
      <c r="R1434" t="s">
        <v>8349</v>
      </c>
      <c r="S1434" s="13">
        <f t="shared" si="89"/>
        <v>42175.780416666668</v>
      </c>
      <c r="T1434" s="13">
        <f t="shared" si="90"/>
        <v>42205.572083333333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91"/>
        <v>6.7083333333333328E-2</v>
      </c>
      <c r="P1435" s="6">
        <f t="shared" si="88"/>
        <v>80.5</v>
      </c>
      <c r="Q1435" t="s">
        <v>8339</v>
      </c>
      <c r="R1435" t="s">
        <v>8349</v>
      </c>
      <c r="S1435" s="13">
        <f t="shared" si="89"/>
        <v>42673.625868055555</v>
      </c>
      <c r="T1435" s="13">
        <f t="shared" si="90"/>
        <v>42714.249999999993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91"/>
        <v>9.987804878048781E-2</v>
      </c>
      <c r="P1436" s="6">
        <f t="shared" si="88"/>
        <v>744.5454545454545</v>
      </c>
      <c r="Q1436" t="s">
        <v>8339</v>
      </c>
      <c r="R1436" t="s">
        <v>8349</v>
      </c>
      <c r="S1436" s="13">
        <f t="shared" si="89"/>
        <v>42142.767106481479</v>
      </c>
      <c r="T1436" s="13">
        <f t="shared" si="90"/>
        <v>42163.416666666664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91"/>
        <v>1E-3</v>
      </c>
      <c r="P1437" s="6">
        <f t="shared" si="88"/>
        <v>7.5</v>
      </c>
      <c r="Q1437" t="s">
        <v>8339</v>
      </c>
      <c r="R1437" t="s">
        <v>8349</v>
      </c>
      <c r="S1437" s="13">
        <f t="shared" si="89"/>
        <v>42258.780324074076</v>
      </c>
      <c r="T1437" s="13">
        <f t="shared" si="90"/>
        <v>42288.57199074074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91"/>
        <v>7.7000000000000002E-3</v>
      </c>
      <c r="P1438" s="6">
        <f t="shared" si="88"/>
        <v>38.5</v>
      </c>
      <c r="Q1438" t="s">
        <v>8339</v>
      </c>
      <c r="R1438" t="s">
        <v>8349</v>
      </c>
      <c r="S1438" s="13">
        <f t="shared" si="89"/>
        <v>42391.35019675926</v>
      </c>
      <c r="T1438" s="13">
        <f t="shared" si="90"/>
        <v>42421.141863425924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91"/>
        <v>0.26900000000000002</v>
      </c>
      <c r="P1439" s="6">
        <f t="shared" si="88"/>
        <v>36.68181818181818</v>
      </c>
      <c r="Q1439" t="s">
        <v>8339</v>
      </c>
      <c r="R1439" t="s">
        <v>8349</v>
      </c>
      <c r="S1439" s="13">
        <f t="shared" si="89"/>
        <v>41796.531701388885</v>
      </c>
      <c r="T1439" s="13">
        <f t="shared" si="90"/>
        <v>41832.999305555553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91"/>
        <v>0.03</v>
      </c>
      <c r="P1440" s="6">
        <f t="shared" si="88"/>
        <v>75</v>
      </c>
      <c r="Q1440" t="s">
        <v>8339</v>
      </c>
      <c r="R1440" t="s">
        <v>8349</v>
      </c>
      <c r="S1440" s="13">
        <f t="shared" si="89"/>
        <v>42457.871516203704</v>
      </c>
      <c r="T1440" s="13">
        <f t="shared" si="90"/>
        <v>42487.371527777774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91"/>
        <v>6.6055045871559637E-2</v>
      </c>
      <c r="P1441" s="6">
        <f t="shared" si="88"/>
        <v>30</v>
      </c>
      <c r="Q1441" t="s">
        <v>8339</v>
      </c>
      <c r="R1441" t="s">
        <v>8349</v>
      </c>
      <c r="S1441" s="13">
        <f t="shared" si="89"/>
        <v>42040.829872685179</v>
      </c>
      <c r="T1441" s="13">
        <f t="shared" si="90"/>
        <v>42070.621539351843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91"/>
        <v>7.6923076923076926E-5</v>
      </c>
      <c r="P1442" s="6">
        <f t="shared" si="88"/>
        <v>1</v>
      </c>
      <c r="Q1442" t="s">
        <v>8339</v>
      </c>
      <c r="R1442" t="s">
        <v>8349</v>
      </c>
      <c r="S1442" s="13">
        <f t="shared" si="89"/>
        <v>42486.748414351852</v>
      </c>
      <c r="T1442" s="13">
        <f t="shared" si="90"/>
        <v>42516.540081018517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91"/>
        <v>1.1222222222222222E-2</v>
      </c>
      <c r="P1443" s="6">
        <f t="shared" si="88"/>
        <v>673.33333333333337</v>
      </c>
      <c r="Q1443" t="s">
        <v>8339</v>
      </c>
      <c r="R1443" t="s">
        <v>8349</v>
      </c>
      <c r="S1443" s="13">
        <f t="shared" si="89"/>
        <v>42198.765844907408</v>
      </c>
      <c r="T1443" s="13">
        <f t="shared" si="90"/>
        <v>42258.557511574072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91"/>
        <v>0</v>
      </c>
      <c r="P1444" s="6" t="e">
        <f t="shared" si="88"/>
        <v>#DIV/0!</v>
      </c>
      <c r="Q1444" t="s">
        <v>8339</v>
      </c>
      <c r="R1444" t="s">
        <v>8349</v>
      </c>
      <c r="S1444" s="13">
        <f t="shared" si="89"/>
        <v>42485.64534722222</v>
      </c>
      <c r="T1444" s="13">
        <f t="shared" si="90"/>
        <v>42515.437013888884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91"/>
        <v>0</v>
      </c>
      <c r="P1445" s="6" t="e">
        <f t="shared" si="88"/>
        <v>#DIV/0!</v>
      </c>
      <c r="Q1445" t="s">
        <v>8339</v>
      </c>
      <c r="R1445" t="s">
        <v>8349</v>
      </c>
      <c r="S1445" s="13">
        <f t="shared" si="89"/>
        <v>42707.926030092596</v>
      </c>
      <c r="T1445" s="13">
        <f t="shared" si="90"/>
        <v>42737.71769675926</v>
      </c>
    </row>
    <row r="1446" spans="1:20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91"/>
        <v>0</v>
      </c>
      <c r="P1446" s="6" t="e">
        <f t="shared" si="88"/>
        <v>#DIV/0!</v>
      </c>
      <c r="Q1446" t="s">
        <v>8339</v>
      </c>
      <c r="R1446" t="s">
        <v>8349</v>
      </c>
      <c r="S1446" s="13">
        <f t="shared" si="89"/>
        <v>42199.873402777783</v>
      </c>
      <c r="T1446" s="13">
        <f t="shared" si="90"/>
        <v>42259.665069444447</v>
      </c>
    </row>
    <row r="1447" spans="1:20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91"/>
        <v>0</v>
      </c>
      <c r="P1447" s="6" t="e">
        <f t="shared" si="88"/>
        <v>#DIV/0!</v>
      </c>
      <c r="Q1447" t="s">
        <v>8339</v>
      </c>
      <c r="R1447" t="s">
        <v>8349</v>
      </c>
      <c r="S1447" s="13">
        <f t="shared" si="89"/>
        <v>42139.542303240742</v>
      </c>
      <c r="T1447" s="13">
        <f t="shared" si="90"/>
        <v>42169.333969907406</v>
      </c>
    </row>
    <row r="1448" spans="1:20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91"/>
        <v>0</v>
      </c>
      <c r="P1448" s="6" t="e">
        <f t="shared" si="88"/>
        <v>#DIV/0!</v>
      </c>
      <c r="Q1448" t="s">
        <v>8339</v>
      </c>
      <c r="R1448" t="s">
        <v>8349</v>
      </c>
      <c r="S1448" s="13">
        <f t="shared" si="89"/>
        <v>42461.447662037041</v>
      </c>
      <c r="T1448" s="13">
        <f t="shared" si="90"/>
        <v>42481.239328703705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91"/>
        <v>1.4999999999999999E-4</v>
      </c>
      <c r="P1449" s="6">
        <f t="shared" si="88"/>
        <v>25</v>
      </c>
      <c r="Q1449" t="s">
        <v>8339</v>
      </c>
      <c r="R1449" t="s">
        <v>8349</v>
      </c>
      <c r="S1449" s="13">
        <f t="shared" si="89"/>
        <v>42529.730717592596</v>
      </c>
      <c r="T1449" s="13">
        <f t="shared" si="90"/>
        <v>42559.52238425926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91"/>
        <v>0</v>
      </c>
      <c r="P1450" s="6" t="e">
        <f t="shared" si="88"/>
        <v>#DIV/0!</v>
      </c>
      <c r="Q1450" t="s">
        <v>8339</v>
      </c>
      <c r="R1450" t="s">
        <v>8349</v>
      </c>
      <c r="S1450" s="13">
        <f t="shared" si="89"/>
        <v>42115.936550925922</v>
      </c>
      <c r="T1450" s="13">
        <f t="shared" si="90"/>
        <v>42146.017361111109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91"/>
        <v>0</v>
      </c>
      <c r="P1451" s="6" t="e">
        <f t="shared" si="88"/>
        <v>#DIV/0!</v>
      </c>
      <c r="Q1451" t="s">
        <v>8339</v>
      </c>
      <c r="R1451" t="s">
        <v>8349</v>
      </c>
      <c r="S1451" s="13">
        <f t="shared" si="89"/>
        <v>42086.811400462961</v>
      </c>
      <c r="T1451" s="13">
        <f t="shared" si="90"/>
        <v>42134.603067129625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91"/>
        <v>1.0000000000000001E-5</v>
      </c>
      <c r="P1452" s="6">
        <f t="shared" si="88"/>
        <v>1</v>
      </c>
      <c r="Q1452" t="s">
        <v>8339</v>
      </c>
      <c r="R1452" t="s">
        <v>8349</v>
      </c>
      <c r="S1452" s="13">
        <f t="shared" si="89"/>
        <v>42390.171261574069</v>
      </c>
      <c r="T1452" s="13">
        <f t="shared" si="90"/>
        <v>42419.962928240733</v>
      </c>
    </row>
    <row r="1453" spans="1:20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91"/>
        <v>1.0554089709762533E-4</v>
      </c>
      <c r="P1453" s="6">
        <f t="shared" si="88"/>
        <v>1</v>
      </c>
      <c r="Q1453" t="s">
        <v>8339</v>
      </c>
      <c r="R1453" t="s">
        <v>8349</v>
      </c>
      <c r="S1453" s="13">
        <f t="shared" si="89"/>
        <v>41931.959016203706</v>
      </c>
      <c r="T1453" s="13">
        <f t="shared" si="90"/>
        <v>41961.792349537034</v>
      </c>
    </row>
    <row r="1454" spans="1:20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91"/>
        <v>0</v>
      </c>
      <c r="P1454" s="6" t="e">
        <f t="shared" si="88"/>
        <v>#DIV/0!</v>
      </c>
      <c r="Q1454" t="s">
        <v>8339</v>
      </c>
      <c r="R1454" t="s">
        <v>8349</v>
      </c>
      <c r="S1454" s="13">
        <f t="shared" si="89"/>
        <v>41818.703275462962</v>
      </c>
      <c r="T1454" s="13">
        <f t="shared" si="90"/>
        <v>41848.494942129626</v>
      </c>
    </row>
    <row r="1455" spans="1:20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91"/>
        <v>0</v>
      </c>
      <c r="P1455" s="6" t="e">
        <f t="shared" si="88"/>
        <v>#DIV/0!</v>
      </c>
      <c r="Q1455" t="s">
        <v>8339</v>
      </c>
      <c r="R1455" t="s">
        <v>8349</v>
      </c>
      <c r="S1455" s="13">
        <f t="shared" si="89"/>
        <v>42795.696145833332</v>
      </c>
      <c r="T1455" s="13">
        <f t="shared" si="90"/>
        <v>42840.446145833332</v>
      </c>
    </row>
    <row r="1456" spans="1:20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91"/>
        <v>8.5714285714285719E-3</v>
      </c>
      <c r="P1456" s="6">
        <f t="shared" si="88"/>
        <v>15</v>
      </c>
      <c r="Q1456" t="s">
        <v>8339</v>
      </c>
      <c r="R1456" t="s">
        <v>8349</v>
      </c>
      <c r="S1456" s="13">
        <f t="shared" si="89"/>
        <v>42463.866666666669</v>
      </c>
      <c r="T1456" s="13">
        <f t="shared" si="90"/>
        <v>42484.707638888889</v>
      </c>
    </row>
    <row r="1457" spans="1:20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91"/>
        <v>0.105</v>
      </c>
      <c r="P1457" s="6">
        <f t="shared" si="88"/>
        <v>225</v>
      </c>
      <c r="Q1457" t="s">
        <v>8339</v>
      </c>
      <c r="R1457" t="s">
        <v>8349</v>
      </c>
      <c r="S1457" s="13">
        <f t="shared" si="89"/>
        <v>41832.672685185185</v>
      </c>
      <c r="T1457" s="13">
        <f t="shared" si="90"/>
        <v>41887.360416666663</v>
      </c>
    </row>
    <row r="1458" spans="1:20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91"/>
        <v>2.9000000000000001E-2</v>
      </c>
      <c r="P1458" s="6">
        <f t="shared" si="88"/>
        <v>48.333333333333336</v>
      </c>
      <c r="Q1458" t="s">
        <v>8339</v>
      </c>
      <c r="R1458" t="s">
        <v>8349</v>
      </c>
      <c r="S1458" s="13">
        <f t="shared" si="89"/>
        <v>42708.668576388889</v>
      </c>
      <c r="T1458" s="13">
        <f t="shared" si="90"/>
        <v>42738.460243055553</v>
      </c>
    </row>
    <row r="1459" spans="1:20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91"/>
        <v>0</v>
      </c>
      <c r="P1459" s="6" t="e">
        <f t="shared" si="88"/>
        <v>#DIV/0!</v>
      </c>
      <c r="Q1459" t="s">
        <v>8339</v>
      </c>
      <c r="R1459" t="s">
        <v>8349</v>
      </c>
      <c r="S1459" s="13">
        <f t="shared" si="89"/>
        <v>42289.89634259259</v>
      </c>
      <c r="T1459" s="13">
        <f t="shared" si="90"/>
        <v>42319.729675925926</v>
      </c>
    </row>
    <row r="1460" spans="1:20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91"/>
        <v>0</v>
      </c>
      <c r="P1460" s="6" t="e">
        <f t="shared" si="88"/>
        <v>#DIV/0!</v>
      </c>
      <c r="Q1460" t="s">
        <v>8339</v>
      </c>
      <c r="R1460" t="s">
        <v>8349</v>
      </c>
      <c r="S1460" s="13">
        <f t="shared" si="89"/>
        <v>41831.705555555556</v>
      </c>
      <c r="T1460" s="13">
        <f t="shared" si="90"/>
        <v>41861.958333333328</v>
      </c>
    </row>
    <row r="1461" spans="1:20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91"/>
        <v>0</v>
      </c>
      <c r="P1461" s="6" t="e">
        <f t="shared" si="88"/>
        <v>#DIV/0!</v>
      </c>
      <c r="Q1461" t="s">
        <v>8339</v>
      </c>
      <c r="R1461" t="s">
        <v>8349</v>
      </c>
      <c r="S1461" s="13">
        <f t="shared" si="89"/>
        <v>42312.204814814817</v>
      </c>
      <c r="T1461" s="13">
        <f t="shared" si="90"/>
        <v>42340.517361111109</v>
      </c>
    </row>
    <row r="1462" spans="1:20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91"/>
        <v>0</v>
      </c>
      <c r="P1462" s="6" t="e">
        <f t="shared" si="88"/>
        <v>#DIV/0!</v>
      </c>
      <c r="Q1462" t="s">
        <v>8339</v>
      </c>
      <c r="R1462" t="s">
        <v>8349</v>
      </c>
      <c r="S1462" s="13">
        <f t="shared" si="89"/>
        <v>41915.896967592591</v>
      </c>
      <c r="T1462" s="13">
        <f t="shared" si="90"/>
        <v>41973.781249999993</v>
      </c>
    </row>
    <row r="1463" spans="1:20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91"/>
        <v>1.012446</v>
      </c>
      <c r="P1463" s="6">
        <f t="shared" si="88"/>
        <v>44.66673529411765</v>
      </c>
      <c r="Q1463" t="s">
        <v>8339</v>
      </c>
      <c r="R1463" t="s">
        <v>8350</v>
      </c>
      <c r="S1463" s="13">
        <f t="shared" si="89"/>
        <v>41899.645300925928</v>
      </c>
      <c r="T1463" s="13">
        <f t="shared" si="90"/>
        <v>41932.791666666664</v>
      </c>
    </row>
    <row r="1464" spans="1:20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91"/>
        <v>1.085175</v>
      </c>
      <c r="P1464" s="6">
        <f t="shared" si="88"/>
        <v>28.937999999999999</v>
      </c>
      <c r="Q1464" t="s">
        <v>8339</v>
      </c>
      <c r="R1464" t="s">
        <v>8350</v>
      </c>
      <c r="S1464" s="13">
        <f t="shared" si="89"/>
        <v>41344.662858796299</v>
      </c>
      <c r="T1464" s="13">
        <f t="shared" si="90"/>
        <v>41374.454525462963</v>
      </c>
    </row>
    <row r="1465" spans="1:20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91"/>
        <v>1.4766666666666666</v>
      </c>
      <c r="P1465" s="6">
        <f t="shared" si="88"/>
        <v>35.44</v>
      </c>
      <c r="Q1465" t="s">
        <v>8339</v>
      </c>
      <c r="R1465" t="s">
        <v>8350</v>
      </c>
      <c r="S1465" s="13">
        <f t="shared" si="89"/>
        <v>41326.911319444444</v>
      </c>
      <c r="T1465" s="13">
        <f t="shared" si="90"/>
        <v>41371.661319444444</v>
      </c>
    </row>
    <row r="1466" spans="1:20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91"/>
        <v>1.6319999999999999</v>
      </c>
      <c r="P1466" s="6">
        <f t="shared" si="88"/>
        <v>34.871794871794869</v>
      </c>
      <c r="Q1466" t="s">
        <v>8339</v>
      </c>
      <c r="R1466" t="s">
        <v>8350</v>
      </c>
      <c r="S1466" s="13">
        <f t="shared" si="89"/>
        <v>41291.661550925928</v>
      </c>
      <c r="T1466" s="13">
        <f t="shared" si="90"/>
        <v>41321.453217592592</v>
      </c>
    </row>
    <row r="1467" spans="1:20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91"/>
        <v>4.5641449999999999</v>
      </c>
      <c r="P1467" s="6">
        <f t="shared" si="88"/>
        <v>52.622732513451197</v>
      </c>
      <c r="Q1467" t="s">
        <v>8339</v>
      </c>
      <c r="R1467" t="s">
        <v>8350</v>
      </c>
      <c r="S1467" s="13">
        <f t="shared" si="89"/>
        <v>40959.734398148146</v>
      </c>
      <c r="T1467" s="13">
        <f t="shared" si="90"/>
        <v>40989.916666666664</v>
      </c>
    </row>
    <row r="1468" spans="1:20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91"/>
        <v>1.0787731249999999</v>
      </c>
      <c r="P1468" s="6">
        <f t="shared" si="88"/>
        <v>69.598266129032254</v>
      </c>
      <c r="Q1468" t="s">
        <v>8339</v>
      </c>
      <c r="R1468" t="s">
        <v>8350</v>
      </c>
      <c r="S1468" s="13">
        <f t="shared" si="89"/>
        <v>42340.172060185185</v>
      </c>
      <c r="T1468" s="13">
        <f t="shared" si="90"/>
        <v>42380.999999999993</v>
      </c>
    </row>
    <row r="1469" spans="1:20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91"/>
        <v>1.1508</v>
      </c>
      <c r="P1469" s="6">
        <f t="shared" si="88"/>
        <v>76.72</v>
      </c>
      <c r="Q1469" t="s">
        <v>8339</v>
      </c>
      <c r="R1469" t="s">
        <v>8350</v>
      </c>
      <c r="S1469" s="13">
        <f t="shared" si="89"/>
        <v>40933.80190972222</v>
      </c>
      <c r="T1469" s="13">
        <f t="shared" si="90"/>
        <v>40993.55190972222</v>
      </c>
    </row>
    <row r="1470" spans="1:20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91"/>
        <v>1.0236842105263158</v>
      </c>
      <c r="P1470" s="6">
        <f t="shared" si="88"/>
        <v>33.191126279863482</v>
      </c>
      <c r="Q1470" t="s">
        <v>8339</v>
      </c>
      <c r="R1470" t="s">
        <v>8350</v>
      </c>
      <c r="S1470" s="13">
        <f t="shared" si="89"/>
        <v>40646.014456018522</v>
      </c>
      <c r="T1470" s="13">
        <f t="shared" si="90"/>
        <v>40705.806122685186</v>
      </c>
    </row>
    <row r="1471" spans="1:20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91"/>
        <v>1.0842485875706214</v>
      </c>
      <c r="P1471" s="6">
        <f t="shared" si="88"/>
        <v>149.46417445482865</v>
      </c>
      <c r="Q1471" t="s">
        <v>8339</v>
      </c>
      <c r="R1471" t="s">
        <v>8350</v>
      </c>
      <c r="S1471" s="13">
        <f t="shared" si="89"/>
        <v>41290.598483796297</v>
      </c>
      <c r="T1471" s="13">
        <f t="shared" si="90"/>
        <v>41320.390150462961</v>
      </c>
    </row>
    <row r="1472" spans="1:20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91"/>
        <v>1.2513333333333334</v>
      </c>
      <c r="P1472" s="6">
        <f t="shared" si="88"/>
        <v>23.172839506172838</v>
      </c>
      <c r="Q1472" t="s">
        <v>8339</v>
      </c>
      <c r="R1472" t="s">
        <v>8350</v>
      </c>
      <c r="S1472" s="13">
        <f t="shared" si="89"/>
        <v>41250.827118055553</v>
      </c>
      <c r="T1472" s="13">
        <f t="shared" si="90"/>
        <v>41271.618784722217</v>
      </c>
    </row>
    <row r="1473" spans="1:20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91"/>
        <v>1.03840625</v>
      </c>
      <c r="P1473" s="6">
        <f t="shared" si="88"/>
        <v>96.877551020408163</v>
      </c>
      <c r="Q1473" t="s">
        <v>8339</v>
      </c>
      <c r="R1473" t="s">
        <v>8350</v>
      </c>
      <c r="S1473" s="13">
        <f t="shared" si="89"/>
        <v>42073.957569444443</v>
      </c>
      <c r="T1473" s="13">
        <f t="shared" si="90"/>
        <v>42103.749236111107</v>
      </c>
    </row>
    <row r="1474" spans="1:20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91"/>
        <v>1.3870400000000001</v>
      </c>
      <c r="P1474" s="6">
        <f t="shared" si="88"/>
        <v>103.20238095238095</v>
      </c>
      <c r="Q1474" t="s">
        <v>8339</v>
      </c>
      <c r="R1474" t="s">
        <v>8350</v>
      </c>
      <c r="S1474" s="13">
        <f t="shared" si="89"/>
        <v>41533.542858796296</v>
      </c>
      <c r="T1474" s="13">
        <f t="shared" si="90"/>
        <v>41563.33452546296</v>
      </c>
    </row>
    <row r="1475" spans="1:20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91"/>
        <v>1.20516</v>
      </c>
      <c r="P1475" s="6">
        <f t="shared" ref="P1475:P1538" si="92">E1475/L1475</f>
        <v>38.462553191489363</v>
      </c>
      <c r="Q1475" t="s">
        <v>8339</v>
      </c>
      <c r="R1475" t="s">
        <v>8350</v>
      </c>
      <c r="S1475" s="13">
        <f t="shared" ref="S1475:S1538" si="93">(((J1475/60)/60)/24)+DATE(1970,1,1)</f>
        <v>40939.979618055557</v>
      </c>
      <c r="T1475" s="13">
        <f t="shared" ref="T1475:T1538" si="94">(((I1475/60)/60)/24)+DATE(1970,1,1)+(-5/24)</f>
        <v>40969.771284722221</v>
      </c>
    </row>
    <row r="1476" spans="1:20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ref="O1476:O1539" si="95">E1476/D1476</f>
        <v>1.1226666666666667</v>
      </c>
      <c r="P1476" s="6">
        <f t="shared" si="92"/>
        <v>44.315789473684212</v>
      </c>
      <c r="Q1476" t="s">
        <v>8339</v>
      </c>
      <c r="R1476" t="s">
        <v>8350</v>
      </c>
      <c r="S1476" s="13">
        <f t="shared" si="93"/>
        <v>41500.727916666663</v>
      </c>
      <c r="T1476" s="13">
        <f t="shared" si="94"/>
        <v>41530.519583333327</v>
      </c>
    </row>
    <row r="1477" spans="1:20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5"/>
        <v>1.8866966666666667</v>
      </c>
      <c r="P1477" s="6">
        <f t="shared" si="92"/>
        <v>64.173356009070289</v>
      </c>
      <c r="Q1477" t="s">
        <v>8339</v>
      </c>
      <c r="R1477" t="s">
        <v>8350</v>
      </c>
      <c r="S1477" s="13">
        <f t="shared" si="93"/>
        <v>41960.722951388889</v>
      </c>
      <c r="T1477" s="13">
        <f t="shared" si="94"/>
        <v>41992.999305555553</v>
      </c>
    </row>
    <row r="1478" spans="1:20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5"/>
        <v>6.6155466666666669</v>
      </c>
      <c r="P1478" s="6">
        <f t="shared" si="92"/>
        <v>43.333275109170302</v>
      </c>
      <c r="Q1478" t="s">
        <v>8339</v>
      </c>
      <c r="R1478" t="s">
        <v>8350</v>
      </c>
      <c r="S1478" s="13">
        <f t="shared" si="93"/>
        <v>40766.041921296295</v>
      </c>
      <c r="T1478" s="13">
        <f t="shared" si="94"/>
        <v>40795.833587962959</v>
      </c>
    </row>
    <row r="1479" spans="1:20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5"/>
        <v>1.1131</v>
      </c>
      <c r="P1479" s="6">
        <f t="shared" si="92"/>
        <v>90.495934959349597</v>
      </c>
      <c r="Q1479" t="s">
        <v>8339</v>
      </c>
      <c r="R1479" t="s">
        <v>8350</v>
      </c>
      <c r="S1479" s="13">
        <f t="shared" si="93"/>
        <v>40840.615787037037</v>
      </c>
      <c r="T1479" s="13">
        <f t="shared" si="94"/>
        <v>40899.916666666664</v>
      </c>
    </row>
    <row r="1480" spans="1:20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5"/>
        <v>11.8161422</v>
      </c>
      <c r="P1480" s="6">
        <f t="shared" si="92"/>
        <v>29.187190495010373</v>
      </c>
      <c r="Q1480" t="s">
        <v>8339</v>
      </c>
      <c r="R1480" t="s">
        <v>8350</v>
      </c>
      <c r="S1480" s="13">
        <f t="shared" si="93"/>
        <v>41394.871678240743</v>
      </c>
      <c r="T1480" s="13">
        <f t="shared" si="94"/>
        <v>41408.663344907407</v>
      </c>
    </row>
    <row r="1481" spans="1:20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5"/>
        <v>1.37375</v>
      </c>
      <c r="P1481" s="6">
        <f t="shared" si="92"/>
        <v>30.95774647887324</v>
      </c>
      <c r="Q1481" t="s">
        <v>8339</v>
      </c>
      <c r="R1481" t="s">
        <v>8350</v>
      </c>
      <c r="S1481" s="13">
        <f t="shared" si="93"/>
        <v>41754.745243055557</v>
      </c>
      <c r="T1481" s="13">
        <f t="shared" si="94"/>
        <v>41768.957638888889</v>
      </c>
    </row>
    <row r="1482" spans="1:20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5"/>
        <v>1.170404</v>
      </c>
      <c r="P1482" s="6">
        <f t="shared" si="92"/>
        <v>92.157795275590544</v>
      </c>
      <c r="Q1482" t="s">
        <v>8339</v>
      </c>
      <c r="R1482" t="s">
        <v>8350</v>
      </c>
      <c r="S1482" s="13">
        <f t="shared" si="93"/>
        <v>41464.934016203704</v>
      </c>
      <c r="T1482" s="13">
        <f t="shared" si="94"/>
        <v>41481.5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5"/>
        <v>2.1000000000000001E-2</v>
      </c>
      <c r="P1483" s="6">
        <f t="shared" si="92"/>
        <v>17.5</v>
      </c>
      <c r="Q1483" t="s">
        <v>8339</v>
      </c>
      <c r="R1483" t="s">
        <v>8341</v>
      </c>
      <c r="S1483" s="13">
        <f t="shared" si="93"/>
        <v>41550.922974537039</v>
      </c>
      <c r="T1483" s="13">
        <f t="shared" si="94"/>
        <v>41580.714641203704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5"/>
        <v>1E-3</v>
      </c>
      <c r="P1484" s="6">
        <f t="shared" si="92"/>
        <v>5</v>
      </c>
      <c r="Q1484" t="s">
        <v>8339</v>
      </c>
      <c r="R1484" t="s">
        <v>8341</v>
      </c>
      <c r="S1484" s="13">
        <f t="shared" si="93"/>
        <v>41136.85805555556</v>
      </c>
      <c r="T1484" s="13">
        <f t="shared" si="94"/>
        <v>41159.118749999994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5"/>
        <v>7.1428571428571426E-3</v>
      </c>
      <c r="P1485" s="6">
        <f t="shared" si="92"/>
        <v>25</v>
      </c>
      <c r="Q1485" t="s">
        <v>8339</v>
      </c>
      <c r="R1485" t="s">
        <v>8341</v>
      </c>
      <c r="S1485" s="13">
        <f t="shared" si="93"/>
        <v>42548.192997685182</v>
      </c>
      <c r="T1485" s="13">
        <f t="shared" si="94"/>
        <v>42572.984664351847</v>
      </c>
    </row>
    <row r="1486" spans="1:20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5"/>
        <v>0</v>
      </c>
      <c r="P1486" s="6" t="e">
        <f t="shared" si="92"/>
        <v>#DIV/0!</v>
      </c>
      <c r="Q1486" t="s">
        <v>8339</v>
      </c>
      <c r="R1486" t="s">
        <v>8341</v>
      </c>
      <c r="S1486" s="13">
        <f t="shared" si="93"/>
        <v>41053.200960648144</v>
      </c>
      <c r="T1486" s="13">
        <f t="shared" si="94"/>
        <v>41111.410416666666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5"/>
        <v>2.2388059701492536E-2</v>
      </c>
      <c r="P1487" s="6">
        <f t="shared" si="92"/>
        <v>50</v>
      </c>
      <c r="Q1487" t="s">
        <v>8339</v>
      </c>
      <c r="R1487" t="s">
        <v>8341</v>
      </c>
      <c r="S1487" s="13">
        <f t="shared" si="93"/>
        <v>42130.795983796299</v>
      </c>
      <c r="T1487" s="13">
        <f t="shared" si="94"/>
        <v>42175.587650462963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5"/>
        <v>2.3999999999999998E-3</v>
      </c>
      <c r="P1488" s="6">
        <f t="shared" si="92"/>
        <v>16</v>
      </c>
      <c r="Q1488" t="s">
        <v>8339</v>
      </c>
      <c r="R1488" t="s">
        <v>8341</v>
      </c>
      <c r="S1488" s="13">
        <f t="shared" si="93"/>
        <v>42032.168530092589</v>
      </c>
      <c r="T1488" s="13">
        <f t="shared" si="94"/>
        <v>42061.960196759253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5"/>
        <v>0</v>
      </c>
      <c r="P1489" s="6" t="e">
        <f t="shared" si="92"/>
        <v>#DIV/0!</v>
      </c>
      <c r="Q1489" t="s">
        <v>8339</v>
      </c>
      <c r="R1489" t="s">
        <v>8341</v>
      </c>
      <c r="S1489" s="13">
        <f t="shared" si="93"/>
        <v>42554.917488425926</v>
      </c>
      <c r="T1489" s="13">
        <f t="shared" si="94"/>
        <v>42584.709155092591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5"/>
        <v>2.4E-2</v>
      </c>
      <c r="P1490" s="6">
        <f t="shared" si="92"/>
        <v>60</v>
      </c>
      <c r="Q1490" t="s">
        <v>8339</v>
      </c>
      <c r="R1490" t="s">
        <v>8341</v>
      </c>
      <c r="S1490" s="13">
        <f t="shared" si="93"/>
        <v>41614.563194444447</v>
      </c>
      <c r="T1490" s="13">
        <f t="shared" si="94"/>
        <v>41644.354861111111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5"/>
        <v>0</v>
      </c>
      <c r="P1491" s="6" t="e">
        <f t="shared" si="92"/>
        <v>#DIV/0!</v>
      </c>
      <c r="Q1491" t="s">
        <v>8339</v>
      </c>
      <c r="R1491" t="s">
        <v>8341</v>
      </c>
      <c r="S1491" s="13">
        <f t="shared" si="93"/>
        <v>41198.611712962964</v>
      </c>
      <c r="T1491" s="13">
        <f t="shared" si="94"/>
        <v>41228.445046296292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5"/>
        <v>0.30862068965517242</v>
      </c>
      <c r="P1492" s="6">
        <f t="shared" si="92"/>
        <v>47.10526315789474</v>
      </c>
      <c r="Q1492" t="s">
        <v>8339</v>
      </c>
      <c r="R1492" t="s">
        <v>8341</v>
      </c>
      <c r="S1492" s="13">
        <f t="shared" si="93"/>
        <v>41520.561041666668</v>
      </c>
      <c r="T1492" s="13">
        <f t="shared" si="94"/>
        <v>41549.352708333332</v>
      </c>
    </row>
    <row r="1493" spans="1:20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5"/>
        <v>8.3333333333333329E-2</v>
      </c>
      <c r="P1493" s="6">
        <f t="shared" si="92"/>
        <v>100</v>
      </c>
      <c r="Q1493" t="s">
        <v>8339</v>
      </c>
      <c r="R1493" t="s">
        <v>8341</v>
      </c>
      <c r="S1493" s="13">
        <f t="shared" si="93"/>
        <v>41991.713460648149</v>
      </c>
      <c r="T1493" s="13">
        <f t="shared" si="94"/>
        <v>42050.443055555552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5"/>
        <v>7.4999999999999997E-3</v>
      </c>
      <c r="P1494" s="6">
        <f t="shared" si="92"/>
        <v>15</v>
      </c>
      <c r="Q1494" t="s">
        <v>8339</v>
      </c>
      <c r="R1494" t="s">
        <v>8341</v>
      </c>
      <c r="S1494" s="13">
        <f t="shared" si="93"/>
        <v>40682.884791666671</v>
      </c>
      <c r="T1494" s="13">
        <f t="shared" si="94"/>
        <v>40712.676458333335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5"/>
        <v>0</v>
      </c>
      <c r="P1495" s="6" t="e">
        <f t="shared" si="92"/>
        <v>#DIV/0!</v>
      </c>
      <c r="Q1495" t="s">
        <v>8339</v>
      </c>
      <c r="R1495" t="s">
        <v>8341</v>
      </c>
      <c r="S1495" s="13">
        <f t="shared" si="93"/>
        <v>41411.866608796299</v>
      </c>
      <c r="T1495" s="13">
        <f t="shared" si="94"/>
        <v>41441.658275462964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5"/>
        <v>8.8999999999999996E-2</v>
      </c>
      <c r="P1496" s="6">
        <f t="shared" si="92"/>
        <v>40.454545454545453</v>
      </c>
      <c r="Q1496" t="s">
        <v>8339</v>
      </c>
      <c r="R1496" t="s">
        <v>8341</v>
      </c>
      <c r="S1496" s="13">
        <f t="shared" si="93"/>
        <v>42067.722372685181</v>
      </c>
      <c r="T1496" s="13">
        <f t="shared" si="94"/>
        <v>42097.443055555552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5"/>
        <v>0</v>
      </c>
      <c r="P1497" s="6" t="e">
        <f t="shared" si="92"/>
        <v>#DIV/0!</v>
      </c>
      <c r="Q1497" t="s">
        <v>8339</v>
      </c>
      <c r="R1497" t="s">
        <v>8341</v>
      </c>
      <c r="S1497" s="13">
        <f t="shared" si="93"/>
        <v>40752.789710648147</v>
      </c>
      <c r="T1497" s="13">
        <f t="shared" si="94"/>
        <v>40782.581377314811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5"/>
        <v>0</v>
      </c>
      <c r="P1498" s="6" t="e">
        <f t="shared" si="92"/>
        <v>#DIV/0!</v>
      </c>
      <c r="Q1498" t="s">
        <v>8339</v>
      </c>
      <c r="R1498" t="s">
        <v>8341</v>
      </c>
      <c r="S1498" s="13">
        <f t="shared" si="93"/>
        <v>41838.475219907406</v>
      </c>
      <c r="T1498" s="13">
        <f t="shared" si="94"/>
        <v>41898.266886574071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5"/>
        <v>6.666666666666667E-5</v>
      </c>
      <c r="P1499" s="6">
        <f t="shared" si="92"/>
        <v>1</v>
      </c>
      <c r="Q1499" t="s">
        <v>8339</v>
      </c>
      <c r="R1499" t="s">
        <v>8341</v>
      </c>
      <c r="S1499" s="13">
        <f t="shared" si="93"/>
        <v>41444.64261574074</v>
      </c>
      <c r="T1499" s="13">
        <f t="shared" si="94"/>
        <v>41486.613194444442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5"/>
        <v>1.9E-2</v>
      </c>
      <c r="P1500" s="6">
        <f t="shared" si="92"/>
        <v>19</v>
      </c>
      <c r="Q1500" t="s">
        <v>8339</v>
      </c>
      <c r="R1500" t="s">
        <v>8341</v>
      </c>
      <c r="S1500" s="13">
        <f t="shared" si="93"/>
        <v>41840.983541666668</v>
      </c>
      <c r="T1500" s="13">
        <f t="shared" si="94"/>
        <v>41885.775208333333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5"/>
        <v>2.5000000000000001E-3</v>
      </c>
      <c r="P1501" s="6">
        <f t="shared" si="92"/>
        <v>5</v>
      </c>
      <c r="Q1501" t="s">
        <v>8339</v>
      </c>
      <c r="R1501" t="s">
        <v>8341</v>
      </c>
      <c r="S1501" s="13">
        <f t="shared" si="93"/>
        <v>42527.007326388892</v>
      </c>
      <c r="T1501" s="13">
        <f t="shared" si="94"/>
        <v>42586.798993055556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5"/>
        <v>0.25035714285714283</v>
      </c>
      <c r="P1502" s="6">
        <f t="shared" si="92"/>
        <v>46.733333333333334</v>
      </c>
      <c r="Q1502" t="s">
        <v>8339</v>
      </c>
      <c r="R1502" t="s">
        <v>8341</v>
      </c>
      <c r="S1502" s="13">
        <f t="shared" si="93"/>
        <v>41365.904594907406</v>
      </c>
      <c r="T1502" s="13">
        <f t="shared" si="94"/>
        <v>41395.69626157407</v>
      </c>
    </row>
    <row r="1503" spans="1:20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5"/>
        <v>1.6633076923076924</v>
      </c>
      <c r="P1503" s="6">
        <f t="shared" si="92"/>
        <v>97.731073446327684</v>
      </c>
      <c r="Q1503" t="s">
        <v>8347</v>
      </c>
      <c r="R1503" t="s">
        <v>8348</v>
      </c>
      <c r="S1503" s="13">
        <f t="shared" si="93"/>
        <v>42163.583599537036</v>
      </c>
      <c r="T1503" s="13">
        <f t="shared" si="94"/>
        <v>42193.3752662037</v>
      </c>
    </row>
    <row r="1504" spans="1:20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5"/>
        <v>1.0144545454545455</v>
      </c>
      <c r="P1504" s="6">
        <f t="shared" si="92"/>
        <v>67.835866261398181</v>
      </c>
      <c r="Q1504" t="s">
        <v>8347</v>
      </c>
      <c r="R1504" t="s">
        <v>8348</v>
      </c>
      <c r="S1504" s="13">
        <f t="shared" si="93"/>
        <v>42426.542592592596</v>
      </c>
      <c r="T1504" s="13">
        <f t="shared" si="94"/>
        <v>42454.708333333336</v>
      </c>
    </row>
    <row r="1505" spans="1:20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5"/>
        <v>1.0789146666666667</v>
      </c>
      <c r="P1505" s="6">
        <f t="shared" si="92"/>
        <v>56.98492957746479</v>
      </c>
      <c r="Q1505" t="s">
        <v>8347</v>
      </c>
      <c r="R1505" t="s">
        <v>8348</v>
      </c>
      <c r="S1505" s="13">
        <f t="shared" si="93"/>
        <v>42606.347233796296</v>
      </c>
      <c r="T1505" s="13">
        <f t="shared" si="94"/>
        <v>42666.13890046296</v>
      </c>
    </row>
    <row r="1506" spans="1:20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5"/>
        <v>2.7793846153846156</v>
      </c>
      <c r="P1506" s="6">
        <f t="shared" si="92"/>
        <v>67.159851301115239</v>
      </c>
      <c r="Q1506" t="s">
        <v>8347</v>
      </c>
      <c r="R1506" t="s">
        <v>8348</v>
      </c>
      <c r="S1506" s="13">
        <f t="shared" si="93"/>
        <v>41772.657685185186</v>
      </c>
      <c r="T1506" s="13">
        <f t="shared" si="94"/>
        <v>41800.147916666661</v>
      </c>
    </row>
    <row r="1507" spans="1:20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5"/>
        <v>1.0358125</v>
      </c>
      <c r="P1507" s="6">
        <f t="shared" si="92"/>
        <v>48.037681159420288</v>
      </c>
      <c r="Q1507" t="s">
        <v>8347</v>
      </c>
      <c r="R1507" t="s">
        <v>8348</v>
      </c>
      <c r="S1507" s="13">
        <f t="shared" si="93"/>
        <v>42414.44332175926</v>
      </c>
      <c r="T1507" s="13">
        <f t="shared" si="94"/>
        <v>42451.625694444439</v>
      </c>
    </row>
    <row r="1508" spans="1:20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5"/>
        <v>1.1140000000000001</v>
      </c>
      <c r="P1508" s="6">
        <f t="shared" si="92"/>
        <v>38.860465116279073</v>
      </c>
      <c r="Q1508" t="s">
        <v>8347</v>
      </c>
      <c r="R1508" t="s">
        <v>8348</v>
      </c>
      <c r="S1508" s="13">
        <f t="shared" si="93"/>
        <v>41814.785925925928</v>
      </c>
      <c r="T1508" s="13">
        <f t="shared" si="94"/>
        <v>41844.577592592592</v>
      </c>
    </row>
    <row r="1509" spans="1:20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5"/>
        <v>2.15</v>
      </c>
      <c r="P1509" s="6">
        <f t="shared" si="92"/>
        <v>78.181818181818187</v>
      </c>
      <c r="Q1509" t="s">
        <v>8347</v>
      </c>
      <c r="R1509" t="s">
        <v>8348</v>
      </c>
      <c r="S1509" s="13">
        <f t="shared" si="93"/>
        <v>40254.450335648151</v>
      </c>
      <c r="T1509" s="13">
        <f t="shared" si="94"/>
        <v>40313.131944444445</v>
      </c>
    </row>
    <row r="1510" spans="1:20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5"/>
        <v>1.1076216216216217</v>
      </c>
      <c r="P1510" s="6">
        <f t="shared" si="92"/>
        <v>97.113744075829388</v>
      </c>
      <c r="Q1510" t="s">
        <v>8347</v>
      </c>
      <c r="R1510" t="s">
        <v>8348</v>
      </c>
      <c r="S1510" s="13">
        <f t="shared" si="93"/>
        <v>41786.614363425928</v>
      </c>
      <c r="T1510" s="13">
        <f t="shared" si="94"/>
        <v>41817.406030092592</v>
      </c>
    </row>
    <row r="1511" spans="1:20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5"/>
        <v>1.2364125714285714</v>
      </c>
      <c r="P1511" s="6">
        <f t="shared" si="92"/>
        <v>110.39397959183674</v>
      </c>
      <c r="Q1511" t="s">
        <v>8347</v>
      </c>
      <c r="R1511" t="s">
        <v>8348</v>
      </c>
      <c r="S1511" s="13">
        <f t="shared" si="93"/>
        <v>42751.533391203702</v>
      </c>
      <c r="T1511" s="13">
        <f t="shared" si="94"/>
        <v>42780.749305555553</v>
      </c>
    </row>
    <row r="1512" spans="1:20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5"/>
        <v>1.0103500000000001</v>
      </c>
      <c r="P1512" s="6">
        <f t="shared" si="92"/>
        <v>39.91506172839506</v>
      </c>
      <c r="Q1512" t="s">
        <v>8347</v>
      </c>
      <c r="R1512" t="s">
        <v>8348</v>
      </c>
      <c r="S1512" s="13">
        <f t="shared" si="93"/>
        <v>41809.385162037033</v>
      </c>
      <c r="T1512" s="13">
        <f t="shared" si="94"/>
        <v>41839.176828703698</v>
      </c>
    </row>
    <row r="1513" spans="1:20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5"/>
        <v>1.1179285714285714</v>
      </c>
      <c r="P1513" s="6">
        <f t="shared" si="92"/>
        <v>75.975728155339809</v>
      </c>
      <c r="Q1513" t="s">
        <v>8347</v>
      </c>
      <c r="R1513" t="s">
        <v>8348</v>
      </c>
      <c r="S1513" s="13">
        <f t="shared" si="93"/>
        <v>42296.583379629628</v>
      </c>
      <c r="T1513" s="13">
        <f t="shared" si="94"/>
        <v>42326.416712962957</v>
      </c>
    </row>
    <row r="1514" spans="1:20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5"/>
        <v>5.5877142857142861</v>
      </c>
      <c r="P1514" s="6">
        <f t="shared" si="92"/>
        <v>58.379104477611939</v>
      </c>
      <c r="Q1514" t="s">
        <v>8347</v>
      </c>
      <c r="R1514" t="s">
        <v>8348</v>
      </c>
      <c r="S1514" s="13">
        <f t="shared" si="93"/>
        <v>42741.684479166666</v>
      </c>
      <c r="T1514" s="13">
        <f t="shared" si="94"/>
        <v>42771.476145833331</v>
      </c>
    </row>
    <row r="1515" spans="1:20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5"/>
        <v>1.5001875</v>
      </c>
      <c r="P1515" s="6">
        <f t="shared" si="92"/>
        <v>55.82093023255814</v>
      </c>
      <c r="Q1515" t="s">
        <v>8347</v>
      </c>
      <c r="R1515" t="s">
        <v>8348</v>
      </c>
      <c r="S1515" s="13">
        <f t="shared" si="93"/>
        <v>41806.637337962966</v>
      </c>
      <c r="T1515" s="13">
        <f t="shared" si="94"/>
        <v>41836.42900462963</v>
      </c>
    </row>
    <row r="1516" spans="1:20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5"/>
        <v>1.0647599999999999</v>
      </c>
      <c r="P1516" s="6">
        <f t="shared" si="92"/>
        <v>151.24431818181819</v>
      </c>
      <c r="Q1516" t="s">
        <v>8347</v>
      </c>
      <c r="R1516" t="s">
        <v>8348</v>
      </c>
      <c r="S1516" s="13">
        <f t="shared" si="93"/>
        <v>42234.597685185188</v>
      </c>
      <c r="T1516" s="13">
        <f t="shared" si="94"/>
        <v>42274.389351851853</v>
      </c>
    </row>
    <row r="1517" spans="1:20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5"/>
        <v>1.57189</v>
      </c>
      <c r="P1517" s="6">
        <f t="shared" si="92"/>
        <v>849.67027027027029</v>
      </c>
      <c r="Q1517" t="s">
        <v>8347</v>
      </c>
      <c r="R1517" t="s">
        <v>8348</v>
      </c>
      <c r="S1517" s="13">
        <f t="shared" si="93"/>
        <v>42415.253437499996</v>
      </c>
      <c r="T1517" s="13">
        <f t="shared" si="94"/>
        <v>42445.003437499996</v>
      </c>
    </row>
    <row r="1518" spans="1:20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5"/>
        <v>1.0865882352941176</v>
      </c>
      <c r="P1518" s="6">
        <f t="shared" si="92"/>
        <v>159.24137931034483</v>
      </c>
      <c r="Q1518" t="s">
        <v>8347</v>
      </c>
      <c r="R1518" t="s">
        <v>8348</v>
      </c>
      <c r="S1518" s="13">
        <f t="shared" si="93"/>
        <v>42619.466342592597</v>
      </c>
      <c r="T1518" s="13">
        <f t="shared" si="94"/>
        <v>42649.374999999993</v>
      </c>
    </row>
    <row r="1519" spans="1:20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5"/>
        <v>1.6197999999999999</v>
      </c>
      <c r="P1519" s="6">
        <f t="shared" si="92"/>
        <v>39.507317073170732</v>
      </c>
      <c r="Q1519" t="s">
        <v>8347</v>
      </c>
      <c r="R1519" t="s">
        <v>8348</v>
      </c>
      <c r="S1519" s="13">
        <f t="shared" si="93"/>
        <v>41948.56658564815</v>
      </c>
      <c r="T1519" s="13">
        <f t="shared" si="94"/>
        <v>41979.041666666664</v>
      </c>
    </row>
    <row r="1520" spans="1:20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5"/>
        <v>2.0536666666666665</v>
      </c>
      <c r="P1520" s="6">
        <f t="shared" si="92"/>
        <v>130.52966101694915</v>
      </c>
      <c r="Q1520" t="s">
        <v>8347</v>
      </c>
      <c r="R1520" t="s">
        <v>8348</v>
      </c>
      <c r="S1520" s="13">
        <f t="shared" si="93"/>
        <v>41760.8200462963</v>
      </c>
      <c r="T1520" s="13">
        <f t="shared" si="94"/>
        <v>41790.611712962964</v>
      </c>
    </row>
    <row r="1521" spans="1:20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5"/>
        <v>1.033638888888889</v>
      </c>
      <c r="P1521" s="6">
        <f t="shared" si="92"/>
        <v>64.156896551724131</v>
      </c>
      <c r="Q1521" t="s">
        <v>8347</v>
      </c>
      <c r="R1521" t="s">
        <v>8348</v>
      </c>
      <c r="S1521" s="13">
        <f t="shared" si="93"/>
        <v>41782.741701388892</v>
      </c>
      <c r="T1521" s="13">
        <f t="shared" si="94"/>
        <v>41810.707638888889</v>
      </c>
    </row>
    <row r="1522" spans="1:20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5"/>
        <v>1.0347222222222223</v>
      </c>
      <c r="P1522" s="6">
        <f t="shared" si="92"/>
        <v>111.52694610778443</v>
      </c>
      <c r="Q1522" t="s">
        <v>8347</v>
      </c>
      <c r="R1522" t="s">
        <v>8348</v>
      </c>
      <c r="S1522" s="13">
        <f t="shared" si="93"/>
        <v>41955.857789351852</v>
      </c>
      <c r="T1522" s="13">
        <f t="shared" si="94"/>
        <v>41991.958333333336</v>
      </c>
    </row>
    <row r="1523" spans="1:20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5"/>
        <v>1.0681333333333334</v>
      </c>
      <c r="P1523" s="6">
        <f t="shared" si="92"/>
        <v>170.44680851063831</v>
      </c>
      <c r="Q1523" t="s">
        <v>8347</v>
      </c>
      <c r="R1523" t="s">
        <v>8348</v>
      </c>
      <c r="S1523" s="13">
        <f t="shared" si="93"/>
        <v>42493.167719907404</v>
      </c>
      <c r="T1523" s="13">
        <f t="shared" si="94"/>
        <v>42527.959386574068</v>
      </c>
    </row>
    <row r="1524" spans="1:20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5"/>
        <v>1.3896574712643677</v>
      </c>
      <c r="P1524" s="6">
        <f t="shared" si="92"/>
        <v>133.7391592920354</v>
      </c>
      <c r="Q1524" t="s">
        <v>8347</v>
      </c>
      <c r="R1524" t="s">
        <v>8348</v>
      </c>
      <c r="S1524" s="13">
        <f t="shared" si="93"/>
        <v>41899.830312500002</v>
      </c>
      <c r="T1524" s="13">
        <f t="shared" si="94"/>
        <v>41929.621979166666</v>
      </c>
    </row>
    <row r="1525" spans="1:20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5"/>
        <v>1.2484324324324325</v>
      </c>
      <c r="P1525" s="6">
        <f t="shared" si="92"/>
        <v>95.834024896265561</v>
      </c>
      <c r="Q1525" t="s">
        <v>8347</v>
      </c>
      <c r="R1525" t="s">
        <v>8348</v>
      </c>
      <c r="S1525" s="13">
        <f t="shared" si="93"/>
        <v>41964.751342592594</v>
      </c>
      <c r="T1525" s="13">
        <f t="shared" si="94"/>
        <v>41995.791666666664</v>
      </c>
    </row>
    <row r="1526" spans="1:20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5"/>
        <v>2.0699999999999998</v>
      </c>
      <c r="P1526" s="6">
        <f t="shared" si="92"/>
        <v>221.78571428571428</v>
      </c>
      <c r="Q1526" t="s">
        <v>8347</v>
      </c>
      <c r="R1526" t="s">
        <v>8348</v>
      </c>
      <c r="S1526" s="13">
        <f t="shared" si="93"/>
        <v>42756.501041666663</v>
      </c>
      <c r="T1526" s="13">
        <f t="shared" si="94"/>
        <v>42786.292708333327</v>
      </c>
    </row>
    <row r="1527" spans="1:20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5"/>
        <v>1.7400576923076922</v>
      </c>
      <c r="P1527" s="6">
        <f t="shared" si="92"/>
        <v>32.315357142857138</v>
      </c>
      <c r="Q1527" t="s">
        <v>8347</v>
      </c>
      <c r="R1527" t="s">
        <v>8348</v>
      </c>
      <c r="S1527" s="13">
        <f t="shared" si="93"/>
        <v>42570.702986111108</v>
      </c>
      <c r="T1527" s="13">
        <f t="shared" si="94"/>
        <v>42600.494652777772</v>
      </c>
    </row>
    <row r="1528" spans="1:20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5"/>
        <v>1.2032608695652174</v>
      </c>
      <c r="P1528" s="6">
        <f t="shared" si="92"/>
        <v>98.839285714285708</v>
      </c>
      <c r="Q1528" t="s">
        <v>8347</v>
      </c>
      <c r="R1528" t="s">
        <v>8348</v>
      </c>
      <c r="S1528" s="13">
        <f t="shared" si="93"/>
        <v>42339.276006944448</v>
      </c>
      <c r="T1528" s="13">
        <f t="shared" si="94"/>
        <v>42388.067673611113</v>
      </c>
    </row>
    <row r="1529" spans="1:20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5"/>
        <v>1.1044428571428573</v>
      </c>
      <c r="P1529" s="6">
        <f t="shared" si="92"/>
        <v>55.222142857142863</v>
      </c>
      <c r="Q1529" t="s">
        <v>8347</v>
      </c>
      <c r="R1529" t="s">
        <v>8348</v>
      </c>
      <c r="S1529" s="13">
        <f t="shared" si="93"/>
        <v>42780.600532407407</v>
      </c>
      <c r="T1529" s="13">
        <f t="shared" si="94"/>
        <v>42808.350532407399</v>
      </c>
    </row>
    <row r="1530" spans="1:20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5"/>
        <v>2.8156666666666665</v>
      </c>
      <c r="P1530" s="6">
        <f t="shared" si="92"/>
        <v>52.793750000000003</v>
      </c>
      <c r="Q1530" t="s">
        <v>8347</v>
      </c>
      <c r="R1530" t="s">
        <v>8348</v>
      </c>
      <c r="S1530" s="13">
        <f t="shared" si="93"/>
        <v>42736.732893518521</v>
      </c>
      <c r="T1530" s="13">
        <f t="shared" si="94"/>
        <v>42766.791666666664</v>
      </c>
    </row>
    <row r="1531" spans="1:20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5"/>
        <v>1.0067894736842105</v>
      </c>
      <c r="P1531" s="6">
        <f t="shared" si="92"/>
        <v>135.66666666666666</v>
      </c>
      <c r="Q1531" t="s">
        <v>8347</v>
      </c>
      <c r="R1531" t="s">
        <v>8348</v>
      </c>
      <c r="S1531" s="13">
        <f t="shared" si="93"/>
        <v>42052.628703703704</v>
      </c>
      <c r="T1531" s="13">
        <f t="shared" si="94"/>
        <v>42082.378703703704</v>
      </c>
    </row>
    <row r="1532" spans="1:20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5"/>
        <v>1.3482571428571428</v>
      </c>
      <c r="P1532" s="6">
        <f t="shared" si="92"/>
        <v>53.991990846681922</v>
      </c>
      <c r="Q1532" t="s">
        <v>8347</v>
      </c>
      <c r="R1532" t="s">
        <v>8348</v>
      </c>
      <c r="S1532" s="13">
        <f t="shared" si="93"/>
        <v>42275.767303240747</v>
      </c>
      <c r="T1532" s="13">
        <f t="shared" si="94"/>
        <v>42300.558969907412</v>
      </c>
    </row>
    <row r="1533" spans="1:20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5"/>
        <v>1.7595744680851064</v>
      </c>
      <c r="P1533" s="6">
        <f t="shared" si="92"/>
        <v>56.643835616438359</v>
      </c>
      <c r="Q1533" t="s">
        <v>8347</v>
      </c>
      <c r="R1533" t="s">
        <v>8348</v>
      </c>
      <c r="S1533" s="13">
        <f t="shared" si="93"/>
        <v>41941.802384259259</v>
      </c>
      <c r="T1533" s="13">
        <f t="shared" si="94"/>
        <v>41973.916666666664</v>
      </c>
    </row>
    <row r="1534" spans="1:20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5"/>
        <v>4.8402000000000003</v>
      </c>
      <c r="P1534" s="6">
        <f t="shared" si="92"/>
        <v>82.316326530612244</v>
      </c>
      <c r="Q1534" t="s">
        <v>8347</v>
      </c>
      <c r="R1534" t="s">
        <v>8348</v>
      </c>
      <c r="S1534" s="13">
        <f t="shared" si="93"/>
        <v>42391.475289351853</v>
      </c>
      <c r="T1534" s="13">
        <f t="shared" si="94"/>
        <v>42415.416666666664</v>
      </c>
    </row>
    <row r="1535" spans="1:20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5"/>
        <v>1.4514</v>
      </c>
      <c r="P1535" s="6">
        <f t="shared" si="92"/>
        <v>88.26081081081081</v>
      </c>
      <c r="Q1535" t="s">
        <v>8347</v>
      </c>
      <c r="R1535" t="s">
        <v>8348</v>
      </c>
      <c r="S1535" s="13">
        <f t="shared" si="93"/>
        <v>42443.00204861111</v>
      </c>
      <c r="T1535" s="13">
        <f t="shared" si="94"/>
        <v>42491.957638888889</v>
      </c>
    </row>
    <row r="1536" spans="1:20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5"/>
        <v>4.1773333333333333</v>
      </c>
      <c r="P1536" s="6">
        <f t="shared" si="92"/>
        <v>84.905149051490511</v>
      </c>
      <c r="Q1536" t="s">
        <v>8347</v>
      </c>
      <c r="R1536" t="s">
        <v>8348</v>
      </c>
      <c r="S1536" s="13">
        <f t="shared" si="93"/>
        <v>42221.67432870371</v>
      </c>
      <c r="T1536" s="13">
        <f t="shared" si="94"/>
        <v>42251.465995370374</v>
      </c>
    </row>
    <row r="1537" spans="1:20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5"/>
        <v>1.3242499999999999</v>
      </c>
      <c r="P1537" s="6">
        <f t="shared" si="92"/>
        <v>48.154545454545456</v>
      </c>
      <c r="Q1537" t="s">
        <v>8347</v>
      </c>
      <c r="R1537" t="s">
        <v>8348</v>
      </c>
      <c r="S1537" s="13">
        <f t="shared" si="93"/>
        <v>42484.829062500001</v>
      </c>
      <c r="T1537" s="13">
        <f t="shared" si="94"/>
        <v>42513.708333333336</v>
      </c>
    </row>
    <row r="1538" spans="1:20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5"/>
        <v>2.5030841666666666</v>
      </c>
      <c r="P1538" s="6">
        <f t="shared" si="92"/>
        <v>66.015406593406595</v>
      </c>
      <c r="Q1538" t="s">
        <v>8347</v>
      </c>
      <c r="R1538" t="s">
        <v>8348</v>
      </c>
      <c r="S1538" s="13">
        <f t="shared" si="93"/>
        <v>42213.802199074074</v>
      </c>
      <c r="T1538" s="13">
        <f t="shared" si="94"/>
        <v>42243.593865740739</v>
      </c>
    </row>
    <row r="1539" spans="1:20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95"/>
        <v>1.7989999999999999</v>
      </c>
      <c r="P1539" s="6">
        <f t="shared" ref="P1539:P1602" si="96">E1539/L1539</f>
        <v>96.375</v>
      </c>
      <c r="Q1539" t="s">
        <v>8347</v>
      </c>
      <c r="R1539" t="s">
        <v>8348</v>
      </c>
      <c r="S1539" s="13">
        <f t="shared" ref="S1539:S1602" si="97">(((J1539/60)/60)/24)+DATE(1970,1,1)</f>
        <v>42552.315127314811</v>
      </c>
      <c r="T1539" s="13">
        <f t="shared" ref="T1539:T1602" si="98">(((I1539/60)/60)/24)+DATE(1970,1,1)+(-5/24)</f>
        <v>42588.541666666664</v>
      </c>
    </row>
    <row r="1540" spans="1:20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ref="O1540:O1603" si="99">E1540/D1540</f>
        <v>1.0262857142857142</v>
      </c>
      <c r="P1540" s="6">
        <f t="shared" si="96"/>
        <v>156.17391304347825</v>
      </c>
      <c r="Q1540" t="s">
        <v>8347</v>
      </c>
      <c r="R1540" t="s">
        <v>8348</v>
      </c>
      <c r="S1540" s="13">
        <f t="shared" si="97"/>
        <v>41981.782060185185</v>
      </c>
      <c r="T1540" s="13">
        <f t="shared" si="98"/>
        <v>42026.57372685185</v>
      </c>
    </row>
    <row r="1541" spans="1:20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9"/>
        <v>1.359861</v>
      </c>
      <c r="P1541" s="6">
        <f t="shared" si="96"/>
        <v>95.764859154929582</v>
      </c>
      <c r="Q1541" t="s">
        <v>8347</v>
      </c>
      <c r="R1541" t="s">
        <v>8348</v>
      </c>
      <c r="S1541" s="13">
        <f t="shared" si="97"/>
        <v>42705.919201388882</v>
      </c>
      <c r="T1541" s="13">
        <f t="shared" si="98"/>
        <v>42738.710868055547</v>
      </c>
    </row>
    <row r="1542" spans="1:20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9"/>
        <v>1.1786666666666668</v>
      </c>
      <c r="P1542" s="6">
        <f t="shared" si="96"/>
        <v>180.40816326530611</v>
      </c>
      <c r="Q1542" t="s">
        <v>8347</v>
      </c>
      <c r="R1542" t="s">
        <v>8348</v>
      </c>
      <c r="S1542" s="13">
        <f t="shared" si="97"/>
        <v>41939.00712962963</v>
      </c>
      <c r="T1542" s="13">
        <f t="shared" si="98"/>
        <v>41968.843749999993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9"/>
        <v>3.3333333333333332E-4</v>
      </c>
      <c r="P1543" s="6">
        <f t="shared" si="96"/>
        <v>3</v>
      </c>
      <c r="Q1543" t="s">
        <v>8347</v>
      </c>
      <c r="R1543" t="s">
        <v>8351</v>
      </c>
      <c r="S1543" s="13">
        <f t="shared" si="97"/>
        <v>41974.712245370371</v>
      </c>
      <c r="T1543" s="13">
        <f t="shared" si="98"/>
        <v>42004.503912037035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9"/>
        <v>0.04</v>
      </c>
      <c r="P1544" s="6">
        <f t="shared" si="96"/>
        <v>20</v>
      </c>
      <c r="Q1544" t="s">
        <v>8347</v>
      </c>
      <c r="R1544" t="s">
        <v>8351</v>
      </c>
      <c r="S1544" s="13">
        <f t="shared" si="97"/>
        <v>42170.996527777781</v>
      </c>
      <c r="T1544" s="13">
        <f t="shared" si="98"/>
        <v>42185.788194444445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9"/>
        <v>4.4444444444444444E-3</v>
      </c>
      <c r="P1545" s="6">
        <f t="shared" si="96"/>
        <v>10</v>
      </c>
      <c r="Q1545" t="s">
        <v>8347</v>
      </c>
      <c r="R1545" t="s">
        <v>8351</v>
      </c>
      <c r="S1545" s="13">
        <f t="shared" si="97"/>
        <v>41935.509652777779</v>
      </c>
      <c r="T1545" s="13">
        <f t="shared" si="98"/>
        <v>41965.342986111107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9"/>
        <v>0</v>
      </c>
      <c r="P1546" s="6" t="e">
        <f t="shared" si="96"/>
        <v>#DIV/0!</v>
      </c>
      <c r="Q1546" t="s">
        <v>8347</v>
      </c>
      <c r="R1546" t="s">
        <v>8351</v>
      </c>
      <c r="S1546" s="13">
        <f t="shared" si="97"/>
        <v>42053.051203703704</v>
      </c>
      <c r="T1546" s="13">
        <f t="shared" si="98"/>
        <v>42094.804166666661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9"/>
        <v>3.3333333333333332E-4</v>
      </c>
      <c r="P1547" s="6">
        <f t="shared" si="96"/>
        <v>1</v>
      </c>
      <c r="Q1547" t="s">
        <v>8347</v>
      </c>
      <c r="R1547" t="s">
        <v>8351</v>
      </c>
      <c r="S1547" s="13">
        <f t="shared" si="97"/>
        <v>42031.884652777779</v>
      </c>
      <c r="T1547" s="13">
        <f t="shared" si="98"/>
        <v>42065.677777777775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9"/>
        <v>0.28899999999999998</v>
      </c>
      <c r="P1548" s="6">
        <f t="shared" si="96"/>
        <v>26.272727272727273</v>
      </c>
      <c r="Q1548" t="s">
        <v>8347</v>
      </c>
      <c r="R1548" t="s">
        <v>8351</v>
      </c>
      <c r="S1548" s="13">
        <f t="shared" si="97"/>
        <v>41839.212951388887</v>
      </c>
      <c r="T1548" s="13">
        <f t="shared" si="98"/>
        <v>41899.004618055551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9"/>
        <v>0</v>
      </c>
      <c r="P1549" s="6" t="e">
        <f t="shared" si="96"/>
        <v>#DIV/0!</v>
      </c>
      <c r="Q1549" t="s">
        <v>8347</v>
      </c>
      <c r="R1549" t="s">
        <v>8351</v>
      </c>
      <c r="S1549" s="13">
        <f t="shared" si="97"/>
        <v>42782.426875000005</v>
      </c>
      <c r="T1549" s="13">
        <f t="shared" si="98"/>
        <v>42789.218541666669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9"/>
        <v>8.5714285714285715E-2</v>
      </c>
      <c r="P1550" s="6">
        <f t="shared" si="96"/>
        <v>60</v>
      </c>
      <c r="Q1550" t="s">
        <v>8347</v>
      </c>
      <c r="R1550" t="s">
        <v>8351</v>
      </c>
      <c r="S1550" s="13">
        <f t="shared" si="97"/>
        <v>42286.88217592593</v>
      </c>
      <c r="T1550" s="13">
        <f t="shared" si="98"/>
        <v>42316.715509259251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9"/>
        <v>0.34</v>
      </c>
      <c r="P1551" s="6">
        <f t="shared" si="96"/>
        <v>28.333333333333332</v>
      </c>
      <c r="Q1551" t="s">
        <v>8347</v>
      </c>
      <c r="R1551" t="s">
        <v>8351</v>
      </c>
      <c r="S1551" s="13">
        <f t="shared" si="97"/>
        <v>42281.136099537034</v>
      </c>
      <c r="T1551" s="13">
        <f t="shared" si="98"/>
        <v>42310.96943287037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9"/>
        <v>0.13466666666666666</v>
      </c>
      <c r="P1552" s="6">
        <f t="shared" si="96"/>
        <v>14.428571428571429</v>
      </c>
      <c r="Q1552" t="s">
        <v>8347</v>
      </c>
      <c r="R1552" t="s">
        <v>8351</v>
      </c>
      <c r="S1552" s="13">
        <f t="shared" si="97"/>
        <v>42472.449467592596</v>
      </c>
      <c r="T1552" s="13">
        <f t="shared" si="98"/>
        <v>42502.24113425926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9"/>
        <v>0</v>
      </c>
      <c r="P1553" s="6" t="e">
        <f t="shared" si="96"/>
        <v>#DIV/0!</v>
      </c>
      <c r="Q1553" t="s">
        <v>8347</v>
      </c>
      <c r="R1553" t="s">
        <v>8351</v>
      </c>
      <c r="S1553" s="13">
        <f t="shared" si="97"/>
        <v>42121.824525462958</v>
      </c>
      <c r="T1553" s="13">
        <f t="shared" si="98"/>
        <v>42151.616192129623</v>
      </c>
    </row>
    <row r="1554" spans="1:20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9"/>
        <v>0.49186046511627907</v>
      </c>
      <c r="P1554" s="6">
        <f t="shared" si="96"/>
        <v>132.1875</v>
      </c>
      <c r="Q1554" t="s">
        <v>8347</v>
      </c>
      <c r="R1554" t="s">
        <v>8351</v>
      </c>
      <c r="S1554" s="13">
        <f t="shared" si="97"/>
        <v>41892.688750000001</v>
      </c>
      <c r="T1554" s="13">
        <f t="shared" si="98"/>
        <v>41912.957638888889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9"/>
        <v>0</v>
      </c>
      <c r="P1555" s="6" t="e">
        <f t="shared" si="96"/>
        <v>#DIV/0!</v>
      </c>
      <c r="Q1555" t="s">
        <v>8347</v>
      </c>
      <c r="R1555" t="s">
        <v>8351</v>
      </c>
      <c r="S1555" s="13">
        <f t="shared" si="97"/>
        <v>42219.282951388886</v>
      </c>
      <c r="T1555" s="13">
        <f t="shared" si="98"/>
        <v>42249.074618055551</v>
      </c>
    </row>
    <row r="1556" spans="1:20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9"/>
        <v>0</v>
      </c>
      <c r="P1556" s="6" t="e">
        <f t="shared" si="96"/>
        <v>#DIV/0!</v>
      </c>
      <c r="Q1556" t="s">
        <v>8347</v>
      </c>
      <c r="R1556" t="s">
        <v>8351</v>
      </c>
      <c r="S1556" s="13">
        <f t="shared" si="97"/>
        <v>42188.252199074079</v>
      </c>
      <c r="T1556" s="13">
        <f t="shared" si="98"/>
        <v>42218.043865740743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9"/>
        <v>0</v>
      </c>
      <c r="P1557" s="6" t="e">
        <f t="shared" si="96"/>
        <v>#DIV/0!</v>
      </c>
      <c r="Q1557" t="s">
        <v>8347</v>
      </c>
      <c r="R1557" t="s">
        <v>8351</v>
      </c>
      <c r="S1557" s="13">
        <f t="shared" si="97"/>
        <v>42241.613796296297</v>
      </c>
      <c r="T1557" s="13">
        <f t="shared" si="98"/>
        <v>42264.499999999993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9"/>
        <v>0.45133333333333331</v>
      </c>
      <c r="P1558" s="6">
        <f t="shared" si="96"/>
        <v>56.416666666666664</v>
      </c>
      <c r="Q1558" t="s">
        <v>8347</v>
      </c>
      <c r="R1558" t="s">
        <v>8351</v>
      </c>
      <c r="S1558" s="13">
        <f t="shared" si="97"/>
        <v>42525.153055555551</v>
      </c>
      <c r="T1558" s="13">
        <f t="shared" si="98"/>
        <v>42554.944722222215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9"/>
        <v>0.04</v>
      </c>
      <c r="P1559" s="6">
        <f t="shared" si="96"/>
        <v>100</v>
      </c>
      <c r="Q1559" t="s">
        <v>8347</v>
      </c>
      <c r="R1559" t="s">
        <v>8351</v>
      </c>
      <c r="S1559" s="13">
        <f t="shared" si="97"/>
        <v>41871.65315972222</v>
      </c>
      <c r="T1559" s="13">
        <f t="shared" si="98"/>
        <v>41902.444826388884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9"/>
        <v>4.6666666666666669E-2</v>
      </c>
      <c r="P1560" s="6">
        <f t="shared" si="96"/>
        <v>11.666666666666666</v>
      </c>
      <c r="Q1560" t="s">
        <v>8347</v>
      </c>
      <c r="R1560" t="s">
        <v>8351</v>
      </c>
      <c r="S1560" s="13">
        <f t="shared" si="97"/>
        <v>42185.397673611107</v>
      </c>
      <c r="T1560" s="13">
        <f t="shared" si="98"/>
        <v>42244.299999999996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9"/>
        <v>3.3333333333333335E-3</v>
      </c>
      <c r="P1561" s="6">
        <f t="shared" si="96"/>
        <v>50</v>
      </c>
      <c r="Q1561" t="s">
        <v>8347</v>
      </c>
      <c r="R1561" t="s">
        <v>8351</v>
      </c>
      <c r="S1561" s="13">
        <f t="shared" si="97"/>
        <v>42108.05322916666</v>
      </c>
      <c r="T1561" s="13">
        <f t="shared" si="98"/>
        <v>42122.844895833325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9"/>
        <v>3.7600000000000001E-2</v>
      </c>
      <c r="P1562" s="6">
        <f t="shared" si="96"/>
        <v>23.5</v>
      </c>
      <c r="Q1562" t="s">
        <v>8347</v>
      </c>
      <c r="R1562" t="s">
        <v>8351</v>
      </c>
      <c r="S1562" s="13">
        <f t="shared" si="97"/>
        <v>41936.020752314813</v>
      </c>
      <c r="T1562" s="13">
        <f t="shared" si="98"/>
        <v>41955.854085648149</v>
      </c>
    </row>
    <row r="1563" spans="1:20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9"/>
        <v>6.7000000000000002E-3</v>
      </c>
      <c r="P1563" s="6">
        <f t="shared" si="96"/>
        <v>67</v>
      </c>
      <c r="Q1563" t="s">
        <v>8339</v>
      </c>
      <c r="R1563" t="s">
        <v>8352</v>
      </c>
      <c r="S1563" s="13">
        <f t="shared" si="97"/>
        <v>41555.041701388887</v>
      </c>
      <c r="T1563" s="13">
        <f t="shared" si="98"/>
        <v>41584.875034722223</v>
      </c>
    </row>
    <row r="1564" spans="1:20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9"/>
        <v>0</v>
      </c>
      <c r="P1564" s="6" t="e">
        <f t="shared" si="96"/>
        <v>#DIV/0!</v>
      </c>
      <c r="Q1564" t="s">
        <v>8339</v>
      </c>
      <c r="R1564" t="s">
        <v>8352</v>
      </c>
      <c r="S1564" s="13">
        <f t="shared" si="97"/>
        <v>40079.566157407404</v>
      </c>
      <c r="T1564" s="13">
        <f t="shared" si="98"/>
        <v>40148.826388888883</v>
      </c>
    </row>
    <row r="1565" spans="1:20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9"/>
        <v>1.4166666666666666E-2</v>
      </c>
      <c r="P1565" s="6">
        <f t="shared" si="96"/>
        <v>42.5</v>
      </c>
      <c r="Q1565" t="s">
        <v>8339</v>
      </c>
      <c r="R1565" t="s">
        <v>8352</v>
      </c>
      <c r="S1565" s="13">
        <f t="shared" si="97"/>
        <v>41652.742488425924</v>
      </c>
      <c r="T1565" s="13">
        <f t="shared" si="98"/>
        <v>41712.492488425924</v>
      </c>
    </row>
    <row r="1566" spans="1:20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9"/>
        <v>1E-3</v>
      </c>
      <c r="P1566" s="6">
        <f t="shared" si="96"/>
        <v>10</v>
      </c>
      <c r="Q1566" t="s">
        <v>8339</v>
      </c>
      <c r="R1566" t="s">
        <v>8352</v>
      </c>
      <c r="S1566" s="13">
        <f t="shared" si="97"/>
        <v>42121.367002314815</v>
      </c>
      <c r="T1566" s="13">
        <f t="shared" si="98"/>
        <v>42152.628472222219</v>
      </c>
    </row>
    <row r="1567" spans="1:20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9"/>
        <v>2.5000000000000001E-2</v>
      </c>
      <c r="P1567" s="6">
        <f t="shared" si="96"/>
        <v>100</v>
      </c>
      <c r="Q1567" t="s">
        <v>8339</v>
      </c>
      <c r="R1567" t="s">
        <v>8352</v>
      </c>
      <c r="S1567" s="13">
        <f t="shared" si="97"/>
        <v>40672.729872685188</v>
      </c>
      <c r="T1567" s="13">
        <f t="shared" si="98"/>
        <v>40702.521539351852</v>
      </c>
    </row>
    <row r="1568" spans="1:20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9"/>
        <v>0.21249999999999999</v>
      </c>
      <c r="P1568" s="6">
        <f t="shared" si="96"/>
        <v>108.05084745762711</v>
      </c>
      <c r="Q1568" t="s">
        <v>8339</v>
      </c>
      <c r="R1568" t="s">
        <v>8352</v>
      </c>
      <c r="S1568" s="13">
        <f t="shared" si="97"/>
        <v>42549.916712962964</v>
      </c>
      <c r="T1568" s="13">
        <f t="shared" si="98"/>
        <v>42578.708333333336</v>
      </c>
    </row>
    <row r="1569" spans="1:20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9"/>
        <v>4.1176470588235294E-2</v>
      </c>
      <c r="P1569" s="6">
        <f t="shared" si="96"/>
        <v>26.923076923076923</v>
      </c>
      <c r="Q1569" t="s">
        <v>8339</v>
      </c>
      <c r="R1569" t="s">
        <v>8352</v>
      </c>
      <c r="S1569" s="13">
        <f t="shared" si="97"/>
        <v>41671.936863425923</v>
      </c>
      <c r="T1569" s="13">
        <f t="shared" si="98"/>
        <v>41686.791666666664</v>
      </c>
    </row>
    <row r="1570" spans="1:20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9"/>
        <v>0.13639999999999999</v>
      </c>
      <c r="P1570" s="6">
        <f t="shared" si="96"/>
        <v>155</v>
      </c>
      <c r="Q1570" t="s">
        <v>8339</v>
      </c>
      <c r="R1570" t="s">
        <v>8352</v>
      </c>
      <c r="S1570" s="13">
        <f t="shared" si="97"/>
        <v>41962.062326388885</v>
      </c>
      <c r="T1570" s="13">
        <f t="shared" si="98"/>
        <v>41996.853993055549</v>
      </c>
    </row>
    <row r="1571" spans="1:20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9"/>
        <v>0</v>
      </c>
      <c r="P1571" s="6" t="e">
        <f t="shared" si="96"/>
        <v>#DIV/0!</v>
      </c>
      <c r="Q1571" t="s">
        <v>8339</v>
      </c>
      <c r="R1571" t="s">
        <v>8352</v>
      </c>
      <c r="S1571" s="13">
        <f t="shared" si="97"/>
        <v>41389.679560185185</v>
      </c>
      <c r="T1571" s="13">
        <f t="shared" si="98"/>
        <v>41419.471226851849</v>
      </c>
    </row>
    <row r="1572" spans="1:20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9"/>
        <v>0.41399999999999998</v>
      </c>
      <c r="P1572" s="6">
        <f t="shared" si="96"/>
        <v>47.769230769230766</v>
      </c>
      <c r="Q1572" t="s">
        <v>8339</v>
      </c>
      <c r="R1572" t="s">
        <v>8352</v>
      </c>
      <c r="S1572" s="13">
        <f t="shared" si="97"/>
        <v>42438.813449074078</v>
      </c>
      <c r="T1572" s="13">
        <f t="shared" si="98"/>
        <v>42468.56344907407</v>
      </c>
    </row>
    <row r="1573" spans="1:20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9"/>
        <v>6.6115702479338841E-3</v>
      </c>
      <c r="P1573" s="6">
        <f t="shared" si="96"/>
        <v>20</v>
      </c>
      <c r="Q1573" t="s">
        <v>8339</v>
      </c>
      <c r="R1573" t="s">
        <v>8352</v>
      </c>
      <c r="S1573" s="13">
        <f t="shared" si="97"/>
        <v>42144.769479166673</v>
      </c>
      <c r="T1573" s="13">
        <f t="shared" si="98"/>
        <v>42174.561145833337</v>
      </c>
    </row>
    <row r="1574" spans="1:20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9"/>
        <v>0.05</v>
      </c>
      <c r="P1574" s="6">
        <f t="shared" si="96"/>
        <v>41.666666666666664</v>
      </c>
      <c r="Q1574" t="s">
        <v>8339</v>
      </c>
      <c r="R1574" t="s">
        <v>8352</v>
      </c>
      <c r="S1574" s="13">
        <f t="shared" si="97"/>
        <v>42404.033090277779</v>
      </c>
      <c r="T1574" s="13">
        <f t="shared" si="98"/>
        <v>42428.790972222218</v>
      </c>
    </row>
    <row r="1575" spans="1:20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9"/>
        <v>2.4777777777777777E-2</v>
      </c>
      <c r="P1575" s="6">
        <f t="shared" si="96"/>
        <v>74.333333333333329</v>
      </c>
      <c r="Q1575" t="s">
        <v>8339</v>
      </c>
      <c r="R1575" t="s">
        <v>8352</v>
      </c>
      <c r="S1575" s="13">
        <f t="shared" si="97"/>
        <v>42786.000023148154</v>
      </c>
      <c r="T1575" s="13">
        <f t="shared" si="98"/>
        <v>42825.957638888889</v>
      </c>
    </row>
    <row r="1576" spans="1:20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9"/>
        <v>5.0599999999999999E-2</v>
      </c>
      <c r="P1576" s="6">
        <f t="shared" si="96"/>
        <v>84.333333333333329</v>
      </c>
      <c r="Q1576" t="s">
        <v>8339</v>
      </c>
      <c r="R1576" t="s">
        <v>8352</v>
      </c>
      <c r="S1576" s="13">
        <f t="shared" si="97"/>
        <v>42017.927418981482</v>
      </c>
      <c r="T1576" s="13">
        <f t="shared" si="98"/>
        <v>42052.719085648147</v>
      </c>
    </row>
    <row r="1577" spans="1:20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9"/>
        <v>0.2291</v>
      </c>
      <c r="P1577" s="6">
        <f t="shared" si="96"/>
        <v>65.457142857142856</v>
      </c>
      <c r="Q1577" t="s">
        <v>8339</v>
      </c>
      <c r="R1577" t="s">
        <v>8352</v>
      </c>
      <c r="S1577" s="13">
        <f t="shared" si="97"/>
        <v>41799.524259259262</v>
      </c>
      <c r="T1577" s="13">
        <f t="shared" si="98"/>
        <v>41829.315925925926</v>
      </c>
    </row>
    <row r="1578" spans="1:20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9"/>
        <v>0.13</v>
      </c>
      <c r="P1578" s="6">
        <f t="shared" si="96"/>
        <v>65</v>
      </c>
      <c r="Q1578" t="s">
        <v>8339</v>
      </c>
      <c r="R1578" t="s">
        <v>8352</v>
      </c>
      <c r="S1578" s="13">
        <f t="shared" si="97"/>
        <v>42140.879259259258</v>
      </c>
      <c r="T1578" s="13">
        <f t="shared" si="98"/>
        <v>42185.670925925922</v>
      </c>
    </row>
    <row r="1579" spans="1:20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9"/>
        <v>5.4999999999999997E-3</v>
      </c>
      <c r="P1579" s="6">
        <f t="shared" si="96"/>
        <v>27.5</v>
      </c>
      <c r="Q1579" t="s">
        <v>8339</v>
      </c>
      <c r="R1579" t="s">
        <v>8352</v>
      </c>
      <c r="S1579" s="13">
        <f t="shared" si="97"/>
        <v>41054.847777777781</v>
      </c>
      <c r="T1579" s="13">
        <f t="shared" si="98"/>
        <v>41114.639444444445</v>
      </c>
    </row>
    <row r="1580" spans="1:20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9"/>
        <v>0.10806536636794939</v>
      </c>
      <c r="P1580" s="6">
        <f t="shared" si="96"/>
        <v>51.25</v>
      </c>
      <c r="Q1580" t="s">
        <v>8339</v>
      </c>
      <c r="R1580" t="s">
        <v>8352</v>
      </c>
      <c r="S1580" s="13">
        <f t="shared" si="97"/>
        <v>40399.065868055557</v>
      </c>
      <c r="T1580" s="13">
        <f t="shared" si="98"/>
        <v>40422.875</v>
      </c>
    </row>
    <row r="1581" spans="1:20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9"/>
        <v>8.4008400840084006E-3</v>
      </c>
      <c r="P1581" s="6">
        <f t="shared" si="96"/>
        <v>14</v>
      </c>
      <c r="Q1581" t="s">
        <v>8339</v>
      </c>
      <c r="R1581" t="s">
        <v>8352</v>
      </c>
      <c r="S1581" s="13">
        <f t="shared" si="97"/>
        <v>41481.996423611112</v>
      </c>
      <c r="T1581" s="13">
        <f t="shared" si="98"/>
        <v>41514.788090277776</v>
      </c>
    </row>
    <row r="1582" spans="1:20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9"/>
        <v>0</v>
      </c>
      <c r="P1582" s="6" t="e">
        <f t="shared" si="96"/>
        <v>#DIV/0!</v>
      </c>
      <c r="Q1582" t="s">
        <v>8339</v>
      </c>
      <c r="R1582" t="s">
        <v>8352</v>
      </c>
      <c r="S1582" s="13">
        <f t="shared" si="97"/>
        <v>40990.050069444449</v>
      </c>
      <c r="T1582" s="13">
        <f t="shared" si="98"/>
        <v>41049.841736111113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9"/>
        <v>5.0000000000000001E-3</v>
      </c>
      <c r="P1583" s="6">
        <f t="shared" si="96"/>
        <v>5</v>
      </c>
      <c r="Q1583" t="s">
        <v>8347</v>
      </c>
      <c r="R1583" t="s">
        <v>8353</v>
      </c>
      <c r="S1583" s="13">
        <f t="shared" si="97"/>
        <v>42325.448958333334</v>
      </c>
      <c r="T1583" s="13">
        <f t="shared" si="98"/>
        <v>42357.240624999999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9"/>
        <v>9.2999999999999999E-2</v>
      </c>
      <c r="P1584" s="6">
        <f t="shared" si="96"/>
        <v>31</v>
      </c>
      <c r="Q1584" t="s">
        <v>8347</v>
      </c>
      <c r="R1584" t="s">
        <v>8353</v>
      </c>
      <c r="S1584" s="13">
        <f t="shared" si="97"/>
        <v>42246.789965277778</v>
      </c>
      <c r="T1584" s="13">
        <f t="shared" si="98"/>
        <v>42303.680555555555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9"/>
        <v>7.5000000000000002E-4</v>
      </c>
      <c r="P1585" s="6">
        <f t="shared" si="96"/>
        <v>15</v>
      </c>
      <c r="Q1585" t="s">
        <v>8347</v>
      </c>
      <c r="R1585" t="s">
        <v>8353</v>
      </c>
      <c r="S1585" s="13">
        <f t="shared" si="97"/>
        <v>41877.904988425929</v>
      </c>
      <c r="T1585" s="13">
        <f t="shared" si="98"/>
        <v>41907.696655092594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9"/>
        <v>0</v>
      </c>
      <c r="P1586" s="6" t="e">
        <f t="shared" si="96"/>
        <v>#DIV/0!</v>
      </c>
      <c r="Q1586" t="s">
        <v>8347</v>
      </c>
      <c r="R1586" t="s">
        <v>8353</v>
      </c>
      <c r="S1586" s="13">
        <f t="shared" si="97"/>
        <v>41779.649317129632</v>
      </c>
      <c r="T1586" s="13">
        <f t="shared" si="98"/>
        <v>41789.440983796296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9"/>
        <v>0.79</v>
      </c>
      <c r="P1587" s="6">
        <f t="shared" si="96"/>
        <v>131.66666666666666</v>
      </c>
      <c r="Q1587" t="s">
        <v>8347</v>
      </c>
      <c r="R1587" t="s">
        <v>8353</v>
      </c>
      <c r="S1587" s="13">
        <f t="shared" si="97"/>
        <v>42707.895462962959</v>
      </c>
      <c r="T1587" s="13">
        <f t="shared" si="98"/>
        <v>42729.249999999993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9"/>
        <v>0</v>
      </c>
      <c r="P1588" s="6" t="e">
        <f t="shared" si="96"/>
        <v>#DIV/0!</v>
      </c>
      <c r="Q1588" t="s">
        <v>8347</v>
      </c>
      <c r="R1588" t="s">
        <v>8353</v>
      </c>
      <c r="S1588" s="13">
        <f t="shared" si="97"/>
        <v>42069.104421296302</v>
      </c>
      <c r="T1588" s="13">
        <f t="shared" si="98"/>
        <v>42098.854421296295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9"/>
        <v>1.3333333333333334E-4</v>
      </c>
      <c r="P1589" s="6">
        <f t="shared" si="96"/>
        <v>1</v>
      </c>
      <c r="Q1589" t="s">
        <v>8347</v>
      </c>
      <c r="R1589" t="s">
        <v>8353</v>
      </c>
      <c r="S1589" s="13">
        <f t="shared" si="97"/>
        <v>41956.950983796298</v>
      </c>
      <c r="T1589" s="13">
        <f t="shared" si="98"/>
        <v>41986.742650462962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9"/>
        <v>0</v>
      </c>
      <c r="P1590" s="6" t="e">
        <f t="shared" si="96"/>
        <v>#DIV/0!</v>
      </c>
      <c r="Q1590" t="s">
        <v>8347</v>
      </c>
      <c r="R1590" t="s">
        <v>8353</v>
      </c>
      <c r="S1590" s="13">
        <f t="shared" si="97"/>
        <v>42005.24998842593</v>
      </c>
      <c r="T1590" s="13">
        <f t="shared" si="98"/>
        <v>42035.633333333331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9"/>
        <v>0</v>
      </c>
      <c r="P1591" s="6" t="e">
        <f t="shared" si="96"/>
        <v>#DIV/0!</v>
      </c>
      <c r="Q1591" t="s">
        <v>8347</v>
      </c>
      <c r="R1591" t="s">
        <v>8353</v>
      </c>
      <c r="S1591" s="13">
        <f t="shared" si="97"/>
        <v>42256.984791666662</v>
      </c>
      <c r="T1591" s="13">
        <f t="shared" si="98"/>
        <v>42286.776458333326</v>
      </c>
    </row>
    <row r="1592" spans="1:20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9"/>
        <v>1.7000000000000001E-2</v>
      </c>
      <c r="P1592" s="6">
        <f t="shared" si="96"/>
        <v>510</v>
      </c>
      <c r="Q1592" t="s">
        <v>8347</v>
      </c>
      <c r="R1592" t="s">
        <v>8353</v>
      </c>
      <c r="S1592" s="13">
        <f t="shared" si="97"/>
        <v>42240.857222222221</v>
      </c>
      <c r="T1592" s="13">
        <f t="shared" si="98"/>
        <v>42270.648888888885</v>
      </c>
    </row>
    <row r="1593" spans="1:20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9"/>
        <v>0.29228571428571426</v>
      </c>
      <c r="P1593" s="6">
        <f t="shared" si="96"/>
        <v>44.478260869565219</v>
      </c>
      <c r="Q1593" t="s">
        <v>8347</v>
      </c>
      <c r="R1593" t="s">
        <v>8353</v>
      </c>
      <c r="S1593" s="13">
        <f t="shared" si="97"/>
        <v>42433.726168981477</v>
      </c>
      <c r="T1593" s="13">
        <f t="shared" si="98"/>
        <v>42463.476168981484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9"/>
        <v>0</v>
      </c>
      <c r="P1594" s="6" t="e">
        <f t="shared" si="96"/>
        <v>#DIV/0!</v>
      </c>
      <c r="Q1594" t="s">
        <v>8347</v>
      </c>
      <c r="R1594" t="s">
        <v>8353</v>
      </c>
      <c r="S1594" s="13">
        <f t="shared" si="97"/>
        <v>42046.072743055556</v>
      </c>
      <c r="T1594" s="13">
        <f t="shared" si="98"/>
        <v>42090.822743055549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9"/>
        <v>1.3636363636363637E-4</v>
      </c>
      <c r="P1595" s="6">
        <f t="shared" si="96"/>
        <v>1</v>
      </c>
      <c r="Q1595" t="s">
        <v>8347</v>
      </c>
      <c r="R1595" t="s">
        <v>8353</v>
      </c>
      <c r="S1595" s="13">
        <f t="shared" si="97"/>
        <v>42033.845543981486</v>
      </c>
      <c r="T1595" s="13">
        <f t="shared" si="98"/>
        <v>42063.63721064815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9"/>
        <v>0.20499999999999999</v>
      </c>
      <c r="P1596" s="6">
        <f t="shared" si="96"/>
        <v>20.5</v>
      </c>
      <c r="Q1596" t="s">
        <v>8347</v>
      </c>
      <c r="R1596" t="s">
        <v>8353</v>
      </c>
      <c r="S1596" s="13">
        <f t="shared" si="97"/>
        <v>42445.712754629625</v>
      </c>
      <c r="T1596" s="13">
        <f t="shared" si="98"/>
        <v>42505.472916666658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9"/>
        <v>2.8E-3</v>
      </c>
      <c r="P1597" s="6">
        <f t="shared" si="96"/>
        <v>40</v>
      </c>
      <c r="Q1597" t="s">
        <v>8347</v>
      </c>
      <c r="R1597" t="s">
        <v>8353</v>
      </c>
      <c r="S1597" s="13">
        <f t="shared" si="97"/>
        <v>41780.050092592595</v>
      </c>
      <c r="T1597" s="13">
        <f t="shared" si="98"/>
        <v>41808.634027777778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9"/>
        <v>2.3076923076923078E-2</v>
      </c>
      <c r="P1598" s="6">
        <f t="shared" si="96"/>
        <v>25</v>
      </c>
      <c r="Q1598" t="s">
        <v>8347</v>
      </c>
      <c r="R1598" t="s">
        <v>8353</v>
      </c>
      <c r="S1598" s="13">
        <f t="shared" si="97"/>
        <v>41941.430196759262</v>
      </c>
      <c r="T1598" s="13">
        <f t="shared" si="98"/>
        <v>41986.26353009259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9"/>
        <v>0</v>
      </c>
      <c r="P1599" s="6" t="e">
        <f t="shared" si="96"/>
        <v>#DIV/0!</v>
      </c>
      <c r="Q1599" t="s">
        <v>8347</v>
      </c>
      <c r="R1599" t="s">
        <v>8353</v>
      </c>
      <c r="S1599" s="13">
        <f t="shared" si="97"/>
        <v>42603.354131944448</v>
      </c>
      <c r="T1599" s="13">
        <f t="shared" si="98"/>
        <v>42633.145798611113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9"/>
        <v>1.25E-3</v>
      </c>
      <c r="P1600" s="6">
        <f t="shared" si="96"/>
        <v>1</v>
      </c>
      <c r="Q1600" t="s">
        <v>8347</v>
      </c>
      <c r="R1600" t="s">
        <v>8353</v>
      </c>
      <c r="S1600" s="13">
        <f t="shared" si="97"/>
        <v>42151.667337962965</v>
      </c>
      <c r="T1600" s="13">
        <f t="shared" si="98"/>
        <v>42211.459004629629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9"/>
        <v>0</v>
      </c>
      <c r="P1601" s="6" t="e">
        <f t="shared" si="96"/>
        <v>#DIV/0!</v>
      </c>
      <c r="Q1601" t="s">
        <v>8347</v>
      </c>
      <c r="R1601" t="s">
        <v>8353</v>
      </c>
      <c r="S1601" s="13">
        <f t="shared" si="97"/>
        <v>42438.53907407407</v>
      </c>
      <c r="T1601" s="13">
        <f t="shared" si="98"/>
        <v>42468.289074074077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9"/>
        <v>7.3400000000000007E-2</v>
      </c>
      <c r="P1602" s="6">
        <f t="shared" si="96"/>
        <v>40.777777777777779</v>
      </c>
      <c r="Q1602" t="s">
        <v>8347</v>
      </c>
      <c r="R1602" t="s">
        <v>8353</v>
      </c>
      <c r="S1602" s="13">
        <f t="shared" si="97"/>
        <v>41791.057314814818</v>
      </c>
      <c r="T1602" s="13">
        <f t="shared" si="98"/>
        <v>41835.007638888885</v>
      </c>
    </row>
    <row r="1603" spans="1:20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99"/>
        <v>1.082492</v>
      </c>
      <c r="P1603" s="6">
        <f t="shared" ref="P1603:P1666" si="100">E1603/L1603</f>
        <v>48.325535714285714</v>
      </c>
      <c r="Q1603" t="s">
        <v>8342</v>
      </c>
      <c r="R1603" t="s">
        <v>8308</v>
      </c>
      <c r="S1603" s="13">
        <f t="shared" ref="S1603:S1666" si="101">(((J1603/60)/60)/24)+DATE(1970,1,1)</f>
        <v>40638.092974537038</v>
      </c>
      <c r="T1603" s="13">
        <f t="shared" ref="T1603:T1666" si="102">(((I1603/60)/60)/24)+DATE(1970,1,1)+(-5/24)</f>
        <v>40667.884641203702</v>
      </c>
    </row>
    <row r="1604" spans="1:20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ref="O1604:O1667" si="103">E1604/D1604</f>
        <v>1.0016666666666667</v>
      </c>
      <c r="P1604" s="6">
        <f t="shared" si="100"/>
        <v>46.953125</v>
      </c>
      <c r="Q1604" t="s">
        <v>8342</v>
      </c>
      <c r="R1604" t="s">
        <v>8308</v>
      </c>
      <c r="S1604" s="13">
        <f t="shared" si="101"/>
        <v>40788.297650462962</v>
      </c>
      <c r="T1604" s="13">
        <f t="shared" si="102"/>
        <v>40830.75</v>
      </c>
    </row>
    <row r="1605" spans="1:20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3"/>
        <v>1.0003299999999999</v>
      </c>
      <c r="P1605" s="6">
        <f t="shared" si="100"/>
        <v>66.688666666666663</v>
      </c>
      <c r="Q1605" t="s">
        <v>8342</v>
      </c>
      <c r="R1605" t="s">
        <v>8308</v>
      </c>
      <c r="S1605" s="13">
        <f t="shared" si="101"/>
        <v>40876.169664351852</v>
      </c>
      <c r="T1605" s="13">
        <f t="shared" si="102"/>
        <v>40935.961331018516</v>
      </c>
    </row>
    <row r="1606" spans="1:20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3"/>
        <v>1.2210714285714286</v>
      </c>
      <c r="P1606" s="6">
        <f t="shared" si="100"/>
        <v>48.842857142857142</v>
      </c>
      <c r="Q1606" t="s">
        <v>8342</v>
      </c>
      <c r="R1606" t="s">
        <v>8308</v>
      </c>
      <c r="S1606" s="13">
        <f t="shared" si="101"/>
        <v>40945.845312500001</v>
      </c>
      <c r="T1606" s="13">
        <f t="shared" si="102"/>
        <v>40985.595312499994</v>
      </c>
    </row>
    <row r="1607" spans="1:20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3"/>
        <v>1.0069333333333335</v>
      </c>
      <c r="P1607" s="6">
        <f t="shared" si="100"/>
        <v>137.30909090909091</v>
      </c>
      <c r="Q1607" t="s">
        <v>8342</v>
      </c>
      <c r="R1607" t="s">
        <v>8308</v>
      </c>
      <c r="S1607" s="13">
        <f t="shared" si="101"/>
        <v>40747.012881944444</v>
      </c>
      <c r="T1607" s="13">
        <f t="shared" si="102"/>
        <v>40756.083333333328</v>
      </c>
    </row>
    <row r="1608" spans="1:20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3"/>
        <v>1.01004125</v>
      </c>
      <c r="P1608" s="6">
        <f t="shared" si="100"/>
        <v>87.829673913043479</v>
      </c>
      <c r="Q1608" t="s">
        <v>8342</v>
      </c>
      <c r="R1608" t="s">
        <v>8308</v>
      </c>
      <c r="S1608" s="13">
        <f t="shared" si="101"/>
        <v>40536.111550925925</v>
      </c>
      <c r="T1608" s="13">
        <f t="shared" si="102"/>
        <v>40625.861550925925</v>
      </c>
    </row>
    <row r="1609" spans="1:20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3"/>
        <v>1.4511000000000001</v>
      </c>
      <c r="P1609" s="6">
        <f t="shared" si="100"/>
        <v>70.785365853658533</v>
      </c>
      <c r="Q1609" t="s">
        <v>8342</v>
      </c>
      <c r="R1609" t="s">
        <v>8308</v>
      </c>
      <c r="S1609" s="13">
        <f t="shared" si="101"/>
        <v>41053.80846064815</v>
      </c>
      <c r="T1609" s="13">
        <f t="shared" si="102"/>
        <v>41074.600127314814</v>
      </c>
    </row>
    <row r="1610" spans="1:20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3"/>
        <v>1.0125</v>
      </c>
      <c r="P1610" s="6">
        <f t="shared" si="100"/>
        <v>52.826086956521742</v>
      </c>
      <c r="Q1610" t="s">
        <v>8342</v>
      </c>
      <c r="R1610" t="s">
        <v>8308</v>
      </c>
      <c r="S1610" s="13">
        <f t="shared" si="101"/>
        <v>41607.83085648148</v>
      </c>
      <c r="T1610" s="13">
        <f t="shared" si="102"/>
        <v>41640.018055555556</v>
      </c>
    </row>
    <row r="1611" spans="1:20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3"/>
        <v>1.1833333333333333</v>
      </c>
      <c r="P1611" s="6">
        <f t="shared" si="100"/>
        <v>443.75</v>
      </c>
      <c r="Q1611" t="s">
        <v>8342</v>
      </c>
      <c r="R1611" t="s">
        <v>8308</v>
      </c>
      <c r="S1611" s="13">
        <f t="shared" si="101"/>
        <v>40796.001261574071</v>
      </c>
      <c r="T1611" s="13">
        <f t="shared" si="102"/>
        <v>40849.125</v>
      </c>
    </row>
    <row r="1612" spans="1:20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3"/>
        <v>2.7185000000000001</v>
      </c>
      <c r="P1612" s="6">
        <f t="shared" si="100"/>
        <v>48.544642857142854</v>
      </c>
      <c r="Q1612" t="s">
        <v>8342</v>
      </c>
      <c r="R1612" t="s">
        <v>8308</v>
      </c>
      <c r="S1612" s="13">
        <f t="shared" si="101"/>
        <v>41228.924884259257</v>
      </c>
      <c r="T1612" s="13">
        <f t="shared" si="102"/>
        <v>41258.716550925921</v>
      </c>
    </row>
    <row r="1613" spans="1:20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3"/>
        <v>1.25125</v>
      </c>
      <c r="P1613" s="6">
        <f t="shared" si="100"/>
        <v>37.074074074074076</v>
      </c>
      <c r="Q1613" t="s">
        <v>8342</v>
      </c>
      <c r="R1613" t="s">
        <v>8308</v>
      </c>
      <c r="S1613" s="13">
        <f t="shared" si="101"/>
        <v>41409.00037037037</v>
      </c>
      <c r="T1613" s="13">
        <f t="shared" si="102"/>
        <v>41429.792037037034</v>
      </c>
    </row>
    <row r="1614" spans="1:20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3"/>
        <v>1.1000000000000001</v>
      </c>
      <c r="P1614" s="6">
        <f t="shared" si="100"/>
        <v>50</v>
      </c>
      <c r="Q1614" t="s">
        <v>8342</v>
      </c>
      <c r="R1614" t="s">
        <v>8308</v>
      </c>
      <c r="S1614" s="13">
        <f t="shared" si="101"/>
        <v>41246.874814814815</v>
      </c>
      <c r="T1614" s="13">
        <f t="shared" si="102"/>
        <v>41276.666481481479</v>
      </c>
    </row>
    <row r="1615" spans="1:20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3"/>
        <v>1.0149999999999999</v>
      </c>
      <c r="P1615" s="6">
        <f t="shared" si="100"/>
        <v>39.03846153846154</v>
      </c>
      <c r="Q1615" t="s">
        <v>8342</v>
      </c>
      <c r="R1615" t="s">
        <v>8308</v>
      </c>
      <c r="S1615" s="13">
        <f t="shared" si="101"/>
        <v>41082.069467592592</v>
      </c>
      <c r="T1615" s="13">
        <f t="shared" si="102"/>
        <v>41111.861134259256</v>
      </c>
    </row>
    <row r="1616" spans="1:20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3"/>
        <v>1.0269999999999999</v>
      </c>
      <c r="P1616" s="6">
        <f t="shared" si="100"/>
        <v>66.688311688311686</v>
      </c>
      <c r="Q1616" t="s">
        <v>8342</v>
      </c>
      <c r="R1616" t="s">
        <v>8308</v>
      </c>
      <c r="S1616" s="13">
        <f t="shared" si="101"/>
        <v>41794.981122685182</v>
      </c>
      <c r="T1616" s="13">
        <f t="shared" si="102"/>
        <v>41854.5</v>
      </c>
    </row>
    <row r="1617" spans="1:20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3"/>
        <v>1.1412500000000001</v>
      </c>
      <c r="P1617" s="6">
        <f t="shared" si="100"/>
        <v>67.132352941176464</v>
      </c>
      <c r="Q1617" t="s">
        <v>8342</v>
      </c>
      <c r="R1617" t="s">
        <v>8308</v>
      </c>
      <c r="S1617" s="13">
        <f t="shared" si="101"/>
        <v>40845.050879629627</v>
      </c>
      <c r="T1617" s="13">
        <f t="shared" si="102"/>
        <v>40889.884212962963</v>
      </c>
    </row>
    <row r="1618" spans="1:20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3"/>
        <v>1.042</v>
      </c>
      <c r="P1618" s="6">
        <f t="shared" si="100"/>
        <v>66.369426751592357</v>
      </c>
      <c r="Q1618" t="s">
        <v>8342</v>
      </c>
      <c r="R1618" t="s">
        <v>8308</v>
      </c>
      <c r="S1618" s="13">
        <f t="shared" si="101"/>
        <v>41194.715520833335</v>
      </c>
      <c r="T1618" s="13">
        <f t="shared" si="102"/>
        <v>41235.708333333328</v>
      </c>
    </row>
    <row r="1619" spans="1:20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3"/>
        <v>1.4585714285714286</v>
      </c>
      <c r="P1619" s="6">
        <f t="shared" si="100"/>
        <v>64.620253164556956</v>
      </c>
      <c r="Q1619" t="s">
        <v>8342</v>
      </c>
      <c r="R1619" t="s">
        <v>8308</v>
      </c>
      <c r="S1619" s="13">
        <f t="shared" si="101"/>
        <v>41546.664212962962</v>
      </c>
      <c r="T1619" s="13">
        <f t="shared" si="102"/>
        <v>41579.583333333328</v>
      </c>
    </row>
    <row r="1620" spans="1:20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3"/>
        <v>1.0506666666666666</v>
      </c>
      <c r="P1620" s="6">
        <f t="shared" si="100"/>
        <v>58.370370370370374</v>
      </c>
      <c r="Q1620" t="s">
        <v>8342</v>
      </c>
      <c r="R1620" t="s">
        <v>8308</v>
      </c>
      <c r="S1620" s="13">
        <f t="shared" si="101"/>
        <v>41301.654340277775</v>
      </c>
      <c r="T1620" s="13">
        <f t="shared" si="102"/>
        <v>41341.446006944439</v>
      </c>
    </row>
    <row r="1621" spans="1:20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3"/>
        <v>1.3333333333333333</v>
      </c>
      <c r="P1621" s="6">
        <f t="shared" si="100"/>
        <v>86.956521739130437</v>
      </c>
      <c r="Q1621" t="s">
        <v>8342</v>
      </c>
      <c r="R1621" t="s">
        <v>8308</v>
      </c>
      <c r="S1621" s="13">
        <f t="shared" si="101"/>
        <v>41876.18618055556</v>
      </c>
      <c r="T1621" s="13">
        <f t="shared" si="102"/>
        <v>41896.977847222224</v>
      </c>
    </row>
    <row r="1622" spans="1:20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3"/>
        <v>1.1299999999999999</v>
      </c>
      <c r="P1622" s="6">
        <f t="shared" si="100"/>
        <v>66.470588235294116</v>
      </c>
      <c r="Q1622" t="s">
        <v>8342</v>
      </c>
      <c r="R1622" t="s">
        <v>8308</v>
      </c>
      <c r="S1622" s="13">
        <f t="shared" si="101"/>
        <v>41321.339583333334</v>
      </c>
      <c r="T1622" s="13">
        <f t="shared" si="102"/>
        <v>41328.131249999999</v>
      </c>
    </row>
    <row r="1623" spans="1:20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3"/>
        <v>1.212</v>
      </c>
      <c r="P1623" s="6">
        <f t="shared" si="100"/>
        <v>163.78378378378378</v>
      </c>
      <c r="Q1623" t="s">
        <v>8342</v>
      </c>
      <c r="R1623" t="s">
        <v>8308</v>
      </c>
      <c r="S1623" s="13">
        <f t="shared" si="101"/>
        <v>41003.60665509259</v>
      </c>
      <c r="T1623" s="13">
        <f t="shared" si="102"/>
        <v>41056.957638888889</v>
      </c>
    </row>
    <row r="1624" spans="1:20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3"/>
        <v>1.0172463768115942</v>
      </c>
      <c r="P1624" s="6">
        <f t="shared" si="100"/>
        <v>107.98461538461538</v>
      </c>
      <c r="Q1624" t="s">
        <v>8342</v>
      </c>
      <c r="R1624" t="s">
        <v>8308</v>
      </c>
      <c r="S1624" s="13">
        <f t="shared" si="101"/>
        <v>41950.29483796296</v>
      </c>
      <c r="T1624" s="13">
        <f t="shared" si="102"/>
        <v>41990.124305555553</v>
      </c>
    </row>
    <row r="1625" spans="1:20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3"/>
        <v>1.0106666666666666</v>
      </c>
      <c r="P1625" s="6">
        <f t="shared" si="100"/>
        <v>42.111111111111114</v>
      </c>
      <c r="Q1625" t="s">
        <v>8342</v>
      </c>
      <c r="R1625" t="s">
        <v>8308</v>
      </c>
      <c r="S1625" s="13">
        <f t="shared" si="101"/>
        <v>41453.688530092593</v>
      </c>
      <c r="T1625" s="13">
        <f t="shared" si="102"/>
        <v>41513.480196759258</v>
      </c>
    </row>
    <row r="1626" spans="1:20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3"/>
        <v>1.18</v>
      </c>
      <c r="P1626" s="6">
        <f t="shared" si="100"/>
        <v>47.2</v>
      </c>
      <c r="Q1626" t="s">
        <v>8342</v>
      </c>
      <c r="R1626" t="s">
        <v>8308</v>
      </c>
      <c r="S1626" s="13">
        <f t="shared" si="101"/>
        <v>41243.367303240739</v>
      </c>
      <c r="T1626" s="13">
        <f t="shared" si="102"/>
        <v>41283.158969907403</v>
      </c>
    </row>
    <row r="1627" spans="1:20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3"/>
        <v>1.5533333333333332</v>
      </c>
      <c r="P1627" s="6">
        <f t="shared" si="100"/>
        <v>112.01923076923077</v>
      </c>
      <c r="Q1627" t="s">
        <v>8342</v>
      </c>
      <c r="R1627" t="s">
        <v>8308</v>
      </c>
      <c r="S1627" s="13">
        <f t="shared" si="101"/>
        <v>41135.699687500004</v>
      </c>
      <c r="T1627" s="13">
        <f t="shared" si="102"/>
        <v>41163.491354166668</v>
      </c>
    </row>
    <row r="1628" spans="1:20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3"/>
        <v>1.0118750000000001</v>
      </c>
      <c r="P1628" s="6">
        <f t="shared" si="100"/>
        <v>74.953703703703709</v>
      </c>
      <c r="Q1628" t="s">
        <v>8342</v>
      </c>
      <c r="R1628" t="s">
        <v>8308</v>
      </c>
      <c r="S1628" s="13">
        <f t="shared" si="101"/>
        <v>41579.847997685189</v>
      </c>
      <c r="T1628" s="13">
        <f t="shared" si="102"/>
        <v>41609.681331018517</v>
      </c>
    </row>
    <row r="1629" spans="1:20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3"/>
        <v>1.17</v>
      </c>
      <c r="P1629" s="6">
        <f t="shared" si="100"/>
        <v>61.578947368421055</v>
      </c>
      <c r="Q1629" t="s">
        <v>8342</v>
      </c>
      <c r="R1629" t="s">
        <v>8308</v>
      </c>
      <c r="S1629" s="13">
        <f t="shared" si="101"/>
        <v>41205.707048611112</v>
      </c>
      <c r="T1629" s="13">
        <f t="shared" si="102"/>
        <v>41238.999305555553</v>
      </c>
    </row>
    <row r="1630" spans="1:20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3"/>
        <v>1.00925</v>
      </c>
      <c r="P1630" s="6">
        <f t="shared" si="100"/>
        <v>45.875</v>
      </c>
      <c r="Q1630" t="s">
        <v>8342</v>
      </c>
      <c r="R1630" t="s">
        <v>8308</v>
      </c>
      <c r="S1630" s="13">
        <f t="shared" si="101"/>
        <v>41774.737060185187</v>
      </c>
      <c r="T1630" s="13">
        <f t="shared" si="102"/>
        <v>41807.528726851851</v>
      </c>
    </row>
    <row r="1631" spans="1:20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3"/>
        <v>1.0366666666666666</v>
      </c>
      <c r="P1631" s="6">
        <f t="shared" si="100"/>
        <v>75.853658536585371</v>
      </c>
      <c r="Q1631" t="s">
        <v>8342</v>
      </c>
      <c r="R1631" t="s">
        <v>8308</v>
      </c>
      <c r="S1631" s="13">
        <f t="shared" si="101"/>
        <v>41645.867280092592</v>
      </c>
      <c r="T1631" s="13">
        <f t="shared" si="102"/>
        <v>41690.658946759257</v>
      </c>
    </row>
    <row r="1632" spans="1:20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3"/>
        <v>2.6524999999999999</v>
      </c>
      <c r="P1632" s="6">
        <f t="shared" si="100"/>
        <v>84.206349206349202</v>
      </c>
      <c r="Q1632" t="s">
        <v>8342</v>
      </c>
      <c r="R1632" t="s">
        <v>8308</v>
      </c>
      <c r="S1632" s="13">
        <f t="shared" si="101"/>
        <v>40939.837673611109</v>
      </c>
      <c r="T1632" s="13">
        <f t="shared" si="102"/>
        <v>40970.082638888889</v>
      </c>
    </row>
    <row r="1633" spans="1:20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3"/>
        <v>1.5590999999999999</v>
      </c>
      <c r="P1633" s="6">
        <f t="shared" si="100"/>
        <v>117.22556390977444</v>
      </c>
      <c r="Q1633" t="s">
        <v>8342</v>
      </c>
      <c r="R1633" t="s">
        <v>8308</v>
      </c>
      <c r="S1633" s="13">
        <f t="shared" si="101"/>
        <v>41164.859502314815</v>
      </c>
      <c r="T1633" s="13">
        <f t="shared" si="102"/>
        <v>41194.65116898148</v>
      </c>
    </row>
    <row r="1634" spans="1:20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3"/>
        <v>1.0162500000000001</v>
      </c>
      <c r="P1634" s="6">
        <f t="shared" si="100"/>
        <v>86.489361702127653</v>
      </c>
      <c r="Q1634" t="s">
        <v>8342</v>
      </c>
      <c r="R1634" t="s">
        <v>8308</v>
      </c>
      <c r="S1634" s="13">
        <f t="shared" si="101"/>
        <v>40750.340902777774</v>
      </c>
      <c r="T1634" s="13">
        <f t="shared" si="102"/>
        <v>40810.132569444439</v>
      </c>
    </row>
    <row r="1635" spans="1:20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3"/>
        <v>1</v>
      </c>
      <c r="P1635" s="6">
        <f t="shared" si="100"/>
        <v>172.41379310344828</v>
      </c>
      <c r="Q1635" t="s">
        <v>8342</v>
      </c>
      <c r="R1635" t="s">
        <v>8308</v>
      </c>
      <c r="S1635" s="13">
        <f t="shared" si="101"/>
        <v>40896.883750000001</v>
      </c>
      <c r="T1635" s="13">
        <f t="shared" si="102"/>
        <v>40924</v>
      </c>
    </row>
    <row r="1636" spans="1:20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3"/>
        <v>1.0049999999999999</v>
      </c>
      <c r="P1636" s="6">
        <f t="shared" si="100"/>
        <v>62.8125</v>
      </c>
      <c r="Q1636" t="s">
        <v>8342</v>
      </c>
      <c r="R1636" t="s">
        <v>8308</v>
      </c>
      <c r="S1636" s="13">
        <f t="shared" si="101"/>
        <v>40658.189826388887</v>
      </c>
      <c r="T1636" s="13">
        <f t="shared" si="102"/>
        <v>40696.040972222218</v>
      </c>
    </row>
    <row r="1637" spans="1:20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3"/>
        <v>1.2529999999999999</v>
      </c>
      <c r="P1637" s="6">
        <f t="shared" si="100"/>
        <v>67.729729729729726</v>
      </c>
      <c r="Q1637" t="s">
        <v>8342</v>
      </c>
      <c r="R1637" t="s">
        <v>8308</v>
      </c>
      <c r="S1637" s="13">
        <f t="shared" si="101"/>
        <v>42502.868761574078</v>
      </c>
      <c r="T1637" s="13">
        <f t="shared" si="102"/>
        <v>42562.660428240742</v>
      </c>
    </row>
    <row r="1638" spans="1:20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3"/>
        <v>1.0355555555555556</v>
      </c>
      <c r="P1638" s="6">
        <f t="shared" si="100"/>
        <v>53.5632183908046</v>
      </c>
      <c r="Q1638" t="s">
        <v>8342</v>
      </c>
      <c r="R1638" t="s">
        <v>8308</v>
      </c>
      <c r="S1638" s="13">
        <f t="shared" si="101"/>
        <v>40663.08666666667</v>
      </c>
      <c r="T1638" s="13">
        <f t="shared" si="102"/>
        <v>40705.958333333328</v>
      </c>
    </row>
    <row r="1639" spans="1:20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3"/>
        <v>1.038</v>
      </c>
      <c r="P1639" s="6">
        <f t="shared" si="100"/>
        <v>34.6</v>
      </c>
      <c r="Q1639" t="s">
        <v>8342</v>
      </c>
      <c r="R1639" t="s">
        <v>8308</v>
      </c>
      <c r="S1639" s="13">
        <f t="shared" si="101"/>
        <v>40122.751620370371</v>
      </c>
      <c r="T1639" s="13">
        <f t="shared" si="102"/>
        <v>40178.777083333334</v>
      </c>
    </row>
    <row r="1640" spans="1:20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3"/>
        <v>1.05</v>
      </c>
      <c r="P1640" s="6">
        <f t="shared" si="100"/>
        <v>38.888888888888886</v>
      </c>
      <c r="Q1640" t="s">
        <v>8342</v>
      </c>
      <c r="R1640" t="s">
        <v>8308</v>
      </c>
      <c r="S1640" s="13">
        <f t="shared" si="101"/>
        <v>41288.68712962963</v>
      </c>
      <c r="T1640" s="13">
        <f t="shared" si="102"/>
        <v>41333.684027777774</v>
      </c>
    </row>
    <row r="1641" spans="1:20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3"/>
        <v>1</v>
      </c>
      <c r="P1641" s="6">
        <f t="shared" si="100"/>
        <v>94.736842105263165</v>
      </c>
      <c r="Q1641" t="s">
        <v>8342</v>
      </c>
      <c r="R1641" t="s">
        <v>8308</v>
      </c>
      <c r="S1641" s="13">
        <f t="shared" si="101"/>
        <v>40941.652372685188</v>
      </c>
      <c r="T1641" s="13">
        <f t="shared" si="102"/>
        <v>40971.444039351853</v>
      </c>
    </row>
    <row r="1642" spans="1:20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3"/>
        <v>1.6986000000000001</v>
      </c>
      <c r="P1642" s="6">
        <f t="shared" si="100"/>
        <v>39.967058823529413</v>
      </c>
      <c r="Q1642" t="s">
        <v>8342</v>
      </c>
      <c r="R1642" t="s">
        <v>8308</v>
      </c>
      <c r="S1642" s="13">
        <f t="shared" si="101"/>
        <v>40379.23096064815</v>
      </c>
      <c r="T1642" s="13">
        <f t="shared" si="102"/>
        <v>40392.874305555553</v>
      </c>
    </row>
    <row r="1643" spans="1:20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3"/>
        <v>1.014</v>
      </c>
      <c r="P1643" s="6">
        <f t="shared" si="100"/>
        <v>97.5</v>
      </c>
      <c r="Q1643" t="s">
        <v>8342</v>
      </c>
      <c r="R1643" t="s">
        <v>8317</v>
      </c>
      <c r="S1643" s="13">
        <f t="shared" si="101"/>
        <v>41962.596574074079</v>
      </c>
      <c r="T1643" s="13">
        <f t="shared" si="102"/>
        <v>41992.388240740744</v>
      </c>
    </row>
    <row r="1644" spans="1:20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3"/>
        <v>1</v>
      </c>
      <c r="P1644" s="6">
        <f t="shared" si="100"/>
        <v>42.857142857142854</v>
      </c>
      <c r="Q1644" t="s">
        <v>8342</v>
      </c>
      <c r="R1644" t="s">
        <v>8317</v>
      </c>
      <c r="S1644" s="13">
        <f t="shared" si="101"/>
        <v>40688.024618055555</v>
      </c>
      <c r="T1644" s="13">
        <f t="shared" si="102"/>
        <v>40707.816284722219</v>
      </c>
    </row>
    <row r="1645" spans="1:20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3"/>
        <v>1.2470000000000001</v>
      </c>
      <c r="P1645" s="6">
        <f t="shared" si="100"/>
        <v>168.51351351351352</v>
      </c>
      <c r="Q1645" t="s">
        <v>8342</v>
      </c>
      <c r="R1645" t="s">
        <v>8317</v>
      </c>
      <c r="S1645" s="13">
        <f t="shared" si="101"/>
        <v>41146.824212962965</v>
      </c>
      <c r="T1645" s="13">
        <f t="shared" si="102"/>
        <v>41176.615879629629</v>
      </c>
    </row>
    <row r="1646" spans="1:20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3"/>
        <v>1.095</v>
      </c>
      <c r="P1646" s="6">
        <f t="shared" si="100"/>
        <v>85.546875</v>
      </c>
      <c r="Q1646" t="s">
        <v>8342</v>
      </c>
      <c r="R1646" t="s">
        <v>8317</v>
      </c>
      <c r="S1646" s="13">
        <f t="shared" si="101"/>
        <v>41175.05972222222</v>
      </c>
      <c r="T1646" s="13">
        <f t="shared" si="102"/>
        <v>41234.893055555556</v>
      </c>
    </row>
    <row r="1647" spans="1:20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3"/>
        <v>1.1080000000000001</v>
      </c>
      <c r="P1647" s="6">
        <f t="shared" si="100"/>
        <v>554</v>
      </c>
      <c r="Q1647" t="s">
        <v>8342</v>
      </c>
      <c r="R1647" t="s">
        <v>8317</v>
      </c>
      <c r="S1647" s="13">
        <f t="shared" si="101"/>
        <v>41521.617361111108</v>
      </c>
      <c r="T1647" s="13">
        <f t="shared" si="102"/>
        <v>41535.409027777772</v>
      </c>
    </row>
    <row r="1648" spans="1:20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3"/>
        <v>1.1020000000000001</v>
      </c>
      <c r="P1648" s="6">
        <f t="shared" si="100"/>
        <v>26.554216867469879</v>
      </c>
      <c r="Q1648" t="s">
        <v>8342</v>
      </c>
      <c r="R1648" t="s">
        <v>8317</v>
      </c>
      <c r="S1648" s="13">
        <f t="shared" si="101"/>
        <v>41833.450266203705</v>
      </c>
      <c r="T1648" s="13">
        <f t="shared" si="102"/>
        <v>41865.549305555556</v>
      </c>
    </row>
    <row r="1649" spans="1:20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3"/>
        <v>1.0471999999999999</v>
      </c>
      <c r="P1649" s="6">
        <f t="shared" si="100"/>
        <v>113.82608695652173</v>
      </c>
      <c r="Q1649" t="s">
        <v>8342</v>
      </c>
      <c r="R1649" t="s">
        <v>8317</v>
      </c>
      <c r="S1649" s="13">
        <f t="shared" si="101"/>
        <v>41039.409456018519</v>
      </c>
      <c r="T1649" s="13">
        <f t="shared" si="102"/>
        <v>41069.201122685183</v>
      </c>
    </row>
    <row r="1650" spans="1:20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3"/>
        <v>1.2526086956521738</v>
      </c>
      <c r="P1650" s="6">
        <f t="shared" si="100"/>
        <v>32.011111111111113</v>
      </c>
      <c r="Q1650" t="s">
        <v>8342</v>
      </c>
      <c r="R1650" t="s">
        <v>8317</v>
      </c>
      <c r="S1650" s="13">
        <f t="shared" si="101"/>
        <v>40592.704652777778</v>
      </c>
      <c r="T1650" s="13">
        <f t="shared" si="102"/>
        <v>40622.454652777778</v>
      </c>
    </row>
    <row r="1651" spans="1:20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3"/>
        <v>1.0058763157894737</v>
      </c>
      <c r="P1651" s="6">
        <f t="shared" si="100"/>
        <v>47.189259259259259</v>
      </c>
      <c r="Q1651" t="s">
        <v>8342</v>
      </c>
      <c r="R1651" t="s">
        <v>8317</v>
      </c>
      <c r="S1651" s="13">
        <f t="shared" si="101"/>
        <v>41737.684664351851</v>
      </c>
      <c r="T1651" s="13">
        <f t="shared" si="102"/>
        <v>41782.476331018515</v>
      </c>
    </row>
    <row r="1652" spans="1:20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3"/>
        <v>1.4155</v>
      </c>
      <c r="P1652" s="6">
        <f t="shared" si="100"/>
        <v>88.46875</v>
      </c>
      <c r="Q1652" t="s">
        <v>8342</v>
      </c>
      <c r="R1652" t="s">
        <v>8317</v>
      </c>
      <c r="S1652" s="13">
        <f t="shared" si="101"/>
        <v>41526.435613425929</v>
      </c>
      <c r="T1652" s="13">
        <f t="shared" si="102"/>
        <v>41556.227280092593</v>
      </c>
    </row>
    <row r="1653" spans="1:20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3"/>
        <v>1.0075000000000001</v>
      </c>
      <c r="P1653" s="6">
        <f t="shared" si="100"/>
        <v>100.75</v>
      </c>
      <c r="Q1653" t="s">
        <v>8342</v>
      </c>
      <c r="R1653" t="s">
        <v>8317</v>
      </c>
      <c r="S1653" s="13">
        <f t="shared" si="101"/>
        <v>40625.900694444441</v>
      </c>
      <c r="T1653" s="13">
        <f t="shared" si="102"/>
        <v>40659.082638888889</v>
      </c>
    </row>
    <row r="1654" spans="1:20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3"/>
        <v>1.0066666666666666</v>
      </c>
      <c r="P1654" s="6">
        <f t="shared" si="100"/>
        <v>64.714285714285708</v>
      </c>
      <c r="Q1654" t="s">
        <v>8342</v>
      </c>
      <c r="R1654" t="s">
        <v>8317</v>
      </c>
      <c r="S1654" s="13">
        <f t="shared" si="101"/>
        <v>41572.492974537039</v>
      </c>
      <c r="T1654" s="13">
        <f t="shared" si="102"/>
        <v>41602.326307870368</v>
      </c>
    </row>
    <row r="1655" spans="1:20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3"/>
        <v>1.7423040000000001</v>
      </c>
      <c r="P1655" s="6">
        <f t="shared" si="100"/>
        <v>51.854285714285716</v>
      </c>
      <c r="Q1655" t="s">
        <v>8342</v>
      </c>
      <c r="R1655" t="s">
        <v>8317</v>
      </c>
      <c r="S1655" s="13">
        <f t="shared" si="101"/>
        <v>40626.834444444445</v>
      </c>
      <c r="T1655" s="13">
        <f t="shared" si="102"/>
        <v>40657.626111111109</v>
      </c>
    </row>
    <row r="1656" spans="1:20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3"/>
        <v>1.199090909090909</v>
      </c>
      <c r="P1656" s="6">
        <f t="shared" si="100"/>
        <v>38.794117647058826</v>
      </c>
      <c r="Q1656" t="s">
        <v>8342</v>
      </c>
      <c r="R1656" t="s">
        <v>8317</v>
      </c>
      <c r="S1656" s="13">
        <f t="shared" si="101"/>
        <v>40987.890740740739</v>
      </c>
      <c r="T1656" s="13">
        <f t="shared" si="102"/>
        <v>41017.682407407403</v>
      </c>
    </row>
    <row r="1657" spans="1:20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3"/>
        <v>1.4286666666666668</v>
      </c>
      <c r="P1657" s="6">
        <f t="shared" si="100"/>
        <v>44.645833333333336</v>
      </c>
      <c r="Q1657" t="s">
        <v>8342</v>
      </c>
      <c r="R1657" t="s">
        <v>8317</v>
      </c>
      <c r="S1657" s="13">
        <f t="shared" si="101"/>
        <v>40974.791898148149</v>
      </c>
      <c r="T1657" s="13">
        <f t="shared" si="102"/>
        <v>41004.541898148142</v>
      </c>
    </row>
    <row r="1658" spans="1:20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3"/>
        <v>1.0033493333333334</v>
      </c>
      <c r="P1658" s="6">
        <f t="shared" si="100"/>
        <v>156.77333333333334</v>
      </c>
      <c r="Q1658" t="s">
        <v>8342</v>
      </c>
      <c r="R1658" t="s">
        <v>8317</v>
      </c>
      <c r="S1658" s="13">
        <f t="shared" si="101"/>
        <v>41226.928842592592</v>
      </c>
      <c r="T1658" s="13">
        <f t="shared" si="102"/>
        <v>41256.720509259256</v>
      </c>
    </row>
    <row r="1659" spans="1:20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3"/>
        <v>1.0493380000000001</v>
      </c>
      <c r="P1659" s="6">
        <f t="shared" si="100"/>
        <v>118.70339366515837</v>
      </c>
      <c r="Q1659" t="s">
        <v>8342</v>
      </c>
      <c r="R1659" t="s">
        <v>8317</v>
      </c>
      <c r="S1659" s="13">
        <f t="shared" si="101"/>
        <v>41023.782037037039</v>
      </c>
      <c r="T1659" s="13">
        <f t="shared" si="102"/>
        <v>41053.573703703703</v>
      </c>
    </row>
    <row r="1660" spans="1:20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3"/>
        <v>1.3223333333333334</v>
      </c>
      <c r="P1660" s="6">
        <f t="shared" si="100"/>
        <v>74.149532710280369</v>
      </c>
      <c r="Q1660" t="s">
        <v>8342</v>
      </c>
      <c r="R1660" t="s">
        <v>8317</v>
      </c>
      <c r="S1660" s="13">
        <f t="shared" si="101"/>
        <v>41223.22184027778</v>
      </c>
      <c r="T1660" s="13">
        <f t="shared" si="102"/>
        <v>41261.388888888883</v>
      </c>
    </row>
    <row r="1661" spans="1:20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3"/>
        <v>1.1279999999999999</v>
      </c>
      <c r="P1661" s="6">
        <f t="shared" si="100"/>
        <v>12.533333333333333</v>
      </c>
      <c r="Q1661" t="s">
        <v>8342</v>
      </c>
      <c r="R1661" t="s">
        <v>8317</v>
      </c>
      <c r="S1661" s="13">
        <f t="shared" si="101"/>
        <v>41596.913437499999</v>
      </c>
      <c r="T1661" s="13">
        <f t="shared" si="102"/>
        <v>41625.291666666664</v>
      </c>
    </row>
    <row r="1662" spans="1:20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3"/>
        <v>12.5375</v>
      </c>
      <c r="P1662" s="6">
        <f t="shared" si="100"/>
        <v>27.861111111111111</v>
      </c>
      <c r="Q1662" t="s">
        <v>8342</v>
      </c>
      <c r="R1662" t="s">
        <v>8317</v>
      </c>
      <c r="S1662" s="13">
        <f t="shared" si="101"/>
        <v>42459.693865740745</v>
      </c>
      <c r="T1662" s="13">
        <f t="shared" si="102"/>
        <v>42490.707638888889</v>
      </c>
    </row>
    <row r="1663" spans="1:20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3"/>
        <v>1.0250632911392406</v>
      </c>
      <c r="P1663" s="6">
        <f t="shared" si="100"/>
        <v>80.178217821782184</v>
      </c>
      <c r="Q1663" t="s">
        <v>8342</v>
      </c>
      <c r="R1663" t="s">
        <v>8317</v>
      </c>
      <c r="S1663" s="13">
        <f t="shared" si="101"/>
        <v>42343.998043981483</v>
      </c>
      <c r="T1663" s="13">
        <f t="shared" si="102"/>
        <v>42386.666666666664</v>
      </c>
    </row>
    <row r="1664" spans="1:20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3"/>
        <v>1.026375</v>
      </c>
      <c r="P1664" s="6">
        <f t="shared" si="100"/>
        <v>132.43548387096774</v>
      </c>
      <c r="Q1664" t="s">
        <v>8342</v>
      </c>
      <c r="R1664" t="s">
        <v>8317</v>
      </c>
      <c r="S1664" s="13">
        <f t="shared" si="101"/>
        <v>40848.198333333334</v>
      </c>
      <c r="T1664" s="13">
        <f t="shared" si="102"/>
        <v>40908.031666666662</v>
      </c>
    </row>
    <row r="1665" spans="1:20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3"/>
        <v>1.08</v>
      </c>
      <c r="P1665" s="6">
        <f t="shared" si="100"/>
        <v>33.75</v>
      </c>
      <c r="Q1665" t="s">
        <v>8342</v>
      </c>
      <c r="R1665" t="s">
        <v>8317</v>
      </c>
      <c r="S1665" s="13">
        <f t="shared" si="101"/>
        <v>42006.02207175926</v>
      </c>
      <c r="T1665" s="13">
        <f t="shared" si="102"/>
        <v>42035.813738425924</v>
      </c>
    </row>
    <row r="1666" spans="1:20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3"/>
        <v>1.2240879999999998</v>
      </c>
      <c r="P1666" s="6">
        <f t="shared" si="100"/>
        <v>34.384494382022467</v>
      </c>
      <c r="Q1666" t="s">
        <v>8342</v>
      </c>
      <c r="R1666" t="s">
        <v>8317</v>
      </c>
      <c r="S1666" s="13">
        <f t="shared" si="101"/>
        <v>40939.761782407404</v>
      </c>
      <c r="T1666" s="13">
        <f t="shared" si="102"/>
        <v>40983.957638888889</v>
      </c>
    </row>
    <row r="1667" spans="1:20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03"/>
        <v>1.1945714285714286</v>
      </c>
      <c r="P1667" s="6">
        <f t="shared" ref="P1667:P1730" si="104">E1667/L1667</f>
        <v>44.956989247311824</v>
      </c>
      <c r="Q1667" t="s">
        <v>8342</v>
      </c>
      <c r="R1667" t="s">
        <v>8317</v>
      </c>
      <c r="S1667" s="13">
        <f t="shared" ref="S1667:S1730" si="105">(((J1667/60)/60)/24)+DATE(1970,1,1)</f>
        <v>40564.649456018517</v>
      </c>
      <c r="T1667" s="13">
        <f t="shared" ref="T1667:T1730" si="106">(((I1667/60)/60)/24)+DATE(1970,1,1)+(-5/24)</f>
        <v>40595.916666666664</v>
      </c>
    </row>
    <row r="1668" spans="1:20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ref="O1668:O1731" si="107">E1668/D1668</f>
        <v>1.6088</v>
      </c>
      <c r="P1668" s="6">
        <f t="shared" si="104"/>
        <v>41.04081632653061</v>
      </c>
      <c r="Q1668" t="s">
        <v>8342</v>
      </c>
      <c r="R1668" t="s">
        <v>8317</v>
      </c>
      <c r="S1668" s="13">
        <f t="shared" si="105"/>
        <v>41331.253159722226</v>
      </c>
      <c r="T1668" s="13">
        <f t="shared" si="106"/>
        <v>41361.003159722219</v>
      </c>
    </row>
    <row r="1669" spans="1:20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7"/>
        <v>1.2685294117647059</v>
      </c>
      <c r="P1669" s="6">
        <f t="shared" si="104"/>
        <v>52.597560975609753</v>
      </c>
      <c r="Q1669" t="s">
        <v>8342</v>
      </c>
      <c r="R1669" t="s">
        <v>8317</v>
      </c>
      <c r="S1669" s="13">
        <f t="shared" si="105"/>
        <v>41682.0705787037</v>
      </c>
      <c r="T1669" s="13">
        <f t="shared" si="106"/>
        <v>41709.082638888889</v>
      </c>
    </row>
    <row r="1670" spans="1:20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7"/>
        <v>1.026375</v>
      </c>
      <c r="P1670" s="6">
        <f t="shared" si="104"/>
        <v>70.784482758620683</v>
      </c>
      <c r="Q1670" t="s">
        <v>8342</v>
      </c>
      <c r="R1670" t="s">
        <v>8317</v>
      </c>
      <c r="S1670" s="13">
        <f t="shared" si="105"/>
        <v>40845.14975694444</v>
      </c>
      <c r="T1670" s="13">
        <f t="shared" si="106"/>
        <v>40874.983090277776</v>
      </c>
    </row>
    <row r="1671" spans="1:20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7"/>
        <v>1.3975</v>
      </c>
      <c r="P1671" s="6">
        <f t="shared" si="104"/>
        <v>53.75</v>
      </c>
      <c r="Q1671" t="s">
        <v>8342</v>
      </c>
      <c r="R1671" t="s">
        <v>8317</v>
      </c>
      <c r="S1671" s="13">
        <f t="shared" si="105"/>
        <v>42461.885138888887</v>
      </c>
      <c r="T1671" s="13">
        <f t="shared" si="106"/>
        <v>42521.676805555551</v>
      </c>
    </row>
    <row r="1672" spans="1:20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7"/>
        <v>1.026</v>
      </c>
      <c r="P1672" s="6">
        <f t="shared" si="104"/>
        <v>44.608695652173914</v>
      </c>
      <c r="Q1672" t="s">
        <v>8342</v>
      </c>
      <c r="R1672" t="s">
        <v>8317</v>
      </c>
      <c r="S1672" s="13">
        <f t="shared" si="105"/>
        <v>40313.930543981485</v>
      </c>
      <c r="T1672" s="13">
        <f t="shared" si="106"/>
        <v>40363.958333333328</v>
      </c>
    </row>
    <row r="1673" spans="1:20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7"/>
        <v>1.0067349999999999</v>
      </c>
      <c r="P1673" s="6">
        <f t="shared" si="104"/>
        <v>26.148961038961041</v>
      </c>
      <c r="Q1673" t="s">
        <v>8342</v>
      </c>
      <c r="R1673" t="s">
        <v>8317</v>
      </c>
      <c r="S1673" s="13">
        <f t="shared" si="105"/>
        <v>42553.54414351852</v>
      </c>
      <c r="T1673" s="13">
        <f t="shared" si="106"/>
        <v>42583.335810185185</v>
      </c>
    </row>
    <row r="1674" spans="1:20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7"/>
        <v>1.1294117647058823</v>
      </c>
      <c r="P1674" s="6">
        <f t="shared" si="104"/>
        <v>39.183673469387756</v>
      </c>
      <c r="Q1674" t="s">
        <v>8342</v>
      </c>
      <c r="R1674" t="s">
        <v>8317</v>
      </c>
      <c r="S1674" s="13">
        <f t="shared" si="105"/>
        <v>41034.656597222223</v>
      </c>
      <c r="T1674" s="13">
        <f t="shared" si="106"/>
        <v>41064.448263888888</v>
      </c>
    </row>
    <row r="1675" spans="1:20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7"/>
        <v>1.2809523809523808</v>
      </c>
      <c r="P1675" s="6">
        <f t="shared" si="104"/>
        <v>45.593220338983052</v>
      </c>
      <c r="Q1675" t="s">
        <v>8342</v>
      </c>
      <c r="R1675" t="s">
        <v>8317</v>
      </c>
      <c r="S1675" s="13">
        <f t="shared" si="105"/>
        <v>42039.878379629634</v>
      </c>
      <c r="T1675" s="13">
        <f t="shared" si="106"/>
        <v>42069.670046296298</v>
      </c>
    </row>
    <row r="1676" spans="1:20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7"/>
        <v>2.0169999999999999</v>
      </c>
      <c r="P1676" s="6">
        <f t="shared" si="104"/>
        <v>89.247787610619469</v>
      </c>
      <c r="Q1676" t="s">
        <v>8342</v>
      </c>
      <c r="R1676" t="s">
        <v>8317</v>
      </c>
      <c r="S1676" s="13">
        <f t="shared" si="105"/>
        <v>42569.605393518519</v>
      </c>
      <c r="T1676" s="13">
        <f t="shared" si="106"/>
        <v>42600.082638888889</v>
      </c>
    </row>
    <row r="1677" spans="1:20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7"/>
        <v>1.37416</v>
      </c>
      <c r="P1677" s="6">
        <f t="shared" si="104"/>
        <v>40.416470588235299</v>
      </c>
      <c r="Q1677" t="s">
        <v>8342</v>
      </c>
      <c r="R1677" t="s">
        <v>8317</v>
      </c>
      <c r="S1677" s="13">
        <f t="shared" si="105"/>
        <v>40802.733101851853</v>
      </c>
      <c r="T1677" s="13">
        <f t="shared" si="106"/>
        <v>40832.710416666661</v>
      </c>
    </row>
    <row r="1678" spans="1:20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7"/>
        <v>1.1533333333333333</v>
      </c>
      <c r="P1678" s="6">
        <f t="shared" si="104"/>
        <v>82.38095238095238</v>
      </c>
      <c r="Q1678" t="s">
        <v>8342</v>
      </c>
      <c r="R1678" t="s">
        <v>8317</v>
      </c>
      <c r="S1678" s="13">
        <f t="shared" si="105"/>
        <v>40973.72623842593</v>
      </c>
      <c r="T1678" s="13">
        <f t="shared" si="106"/>
        <v>41019.957638888889</v>
      </c>
    </row>
    <row r="1679" spans="1:20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7"/>
        <v>1.1166666666666667</v>
      </c>
      <c r="P1679" s="6">
        <f t="shared" si="104"/>
        <v>159.52380952380952</v>
      </c>
      <c r="Q1679" t="s">
        <v>8342</v>
      </c>
      <c r="R1679" t="s">
        <v>8317</v>
      </c>
      <c r="S1679" s="13">
        <f t="shared" si="105"/>
        <v>42416.407129629632</v>
      </c>
      <c r="T1679" s="13">
        <f t="shared" si="106"/>
        <v>42476.040972222218</v>
      </c>
    </row>
    <row r="1680" spans="1:20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7"/>
        <v>1.1839999999999999</v>
      </c>
      <c r="P1680" s="6">
        <f t="shared" si="104"/>
        <v>36.244897959183675</v>
      </c>
      <c r="Q1680" t="s">
        <v>8342</v>
      </c>
      <c r="R1680" t="s">
        <v>8317</v>
      </c>
      <c r="S1680" s="13">
        <f t="shared" si="105"/>
        <v>41662.854988425926</v>
      </c>
      <c r="T1680" s="13">
        <f t="shared" si="106"/>
        <v>41676.646655092591</v>
      </c>
    </row>
    <row r="1681" spans="1:20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7"/>
        <v>1.75</v>
      </c>
      <c r="P1681" s="6">
        <f t="shared" si="104"/>
        <v>62.5</v>
      </c>
      <c r="Q1681" t="s">
        <v>8342</v>
      </c>
      <c r="R1681" t="s">
        <v>8317</v>
      </c>
      <c r="S1681" s="13">
        <f t="shared" si="105"/>
        <v>40723.068807870368</v>
      </c>
      <c r="T1681" s="13">
        <f t="shared" si="106"/>
        <v>40745.860474537032</v>
      </c>
    </row>
    <row r="1682" spans="1:20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7"/>
        <v>1.175</v>
      </c>
      <c r="P1682" s="6">
        <f t="shared" si="104"/>
        <v>47</v>
      </c>
      <c r="Q1682" t="s">
        <v>8342</v>
      </c>
      <c r="R1682" t="s">
        <v>8317</v>
      </c>
      <c r="S1682" s="13">
        <f t="shared" si="105"/>
        <v>41802.757719907408</v>
      </c>
      <c r="T1682" s="13">
        <f t="shared" si="106"/>
        <v>41832.549386574072</v>
      </c>
    </row>
    <row r="1683" spans="1:20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7"/>
        <v>1.0142212307692309</v>
      </c>
      <c r="P1683" s="6">
        <f t="shared" si="104"/>
        <v>74.575090497737563</v>
      </c>
      <c r="Q1683" t="s">
        <v>8342</v>
      </c>
      <c r="R1683" t="s">
        <v>8318</v>
      </c>
      <c r="S1683" s="13">
        <f t="shared" si="105"/>
        <v>42774.121342592596</v>
      </c>
      <c r="T1683" s="13">
        <f t="shared" si="106"/>
        <v>42822.874999999993</v>
      </c>
    </row>
    <row r="1684" spans="1:20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7"/>
        <v>0</v>
      </c>
      <c r="P1684" s="6" t="e">
        <f t="shared" si="104"/>
        <v>#DIV/0!</v>
      </c>
      <c r="Q1684" t="s">
        <v>8342</v>
      </c>
      <c r="R1684" t="s">
        <v>8318</v>
      </c>
      <c r="S1684" s="13">
        <f t="shared" si="105"/>
        <v>42779.21365740741</v>
      </c>
      <c r="T1684" s="13">
        <f t="shared" si="106"/>
        <v>42838.963657407403</v>
      </c>
    </row>
    <row r="1685" spans="1:20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7"/>
        <v>0.21714285714285714</v>
      </c>
      <c r="P1685" s="6">
        <f t="shared" si="104"/>
        <v>76</v>
      </c>
      <c r="Q1685" t="s">
        <v>8342</v>
      </c>
      <c r="R1685" t="s">
        <v>8318</v>
      </c>
      <c r="S1685" s="13">
        <f t="shared" si="105"/>
        <v>42808.781689814816</v>
      </c>
      <c r="T1685" s="13">
        <f t="shared" si="106"/>
        <v>42832.57335648148</v>
      </c>
    </row>
    <row r="1686" spans="1:20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7"/>
        <v>1.0912500000000001</v>
      </c>
      <c r="P1686" s="6">
        <f t="shared" si="104"/>
        <v>86.43564356435644</v>
      </c>
      <c r="Q1686" t="s">
        <v>8342</v>
      </c>
      <c r="R1686" t="s">
        <v>8318</v>
      </c>
      <c r="S1686" s="13">
        <f t="shared" si="105"/>
        <v>42783.815289351856</v>
      </c>
      <c r="T1686" s="13">
        <f t="shared" si="106"/>
        <v>42811.565289351849</v>
      </c>
    </row>
    <row r="1687" spans="1:20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7"/>
        <v>1.0285714285714285</v>
      </c>
      <c r="P1687" s="6">
        <f t="shared" si="104"/>
        <v>24</v>
      </c>
      <c r="Q1687" t="s">
        <v>8342</v>
      </c>
      <c r="R1687" t="s">
        <v>8318</v>
      </c>
      <c r="S1687" s="13">
        <f t="shared" si="105"/>
        <v>42788.2502662037</v>
      </c>
      <c r="T1687" s="13">
        <f t="shared" si="106"/>
        <v>42818.0002662037</v>
      </c>
    </row>
    <row r="1688" spans="1:20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7"/>
        <v>3.5999999999999999E-3</v>
      </c>
      <c r="P1688" s="6">
        <f t="shared" si="104"/>
        <v>18</v>
      </c>
      <c r="Q1688" t="s">
        <v>8342</v>
      </c>
      <c r="R1688" t="s">
        <v>8318</v>
      </c>
      <c r="S1688" s="13">
        <f t="shared" si="105"/>
        <v>42792.843969907408</v>
      </c>
      <c r="T1688" s="13">
        <f t="shared" si="106"/>
        <v>42852.593969907401</v>
      </c>
    </row>
    <row r="1689" spans="1:20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7"/>
        <v>0.3125</v>
      </c>
      <c r="P1689" s="6">
        <f t="shared" si="104"/>
        <v>80.128205128205124</v>
      </c>
      <c r="Q1689" t="s">
        <v>8342</v>
      </c>
      <c r="R1689" t="s">
        <v>8318</v>
      </c>
      <c r="S1689" s="13">
        <f t="shared" si="105"/>
        <v>42802.046817129631</v>
      </c>
      <c r="T1689" s="13">
        <f t="shared" si="106"/>
        <v>42835.635416666664</v>
      </c>
    </row>
    <row r="1690" spans="1:20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7"/>
        <v>0.443</v>
      </c>
      <c r="P1690" s="6">
        <f t="shared" si="104"/>
        <v>253.14285714285714</v>
      </c>
      <c r="Q1690" t="s">
        <v>8342</v>
      </c>
      <c r="R1690" t="s">
        <v>8318</v>
      </c>
      <c r="S1690" s="13">
        <f t="shared" si="105"/>
        <v>42804.534652777773</v>
      </c>
      <c r="T1690" s="13">
        <f t="shared" si="106"/>
        <v>42834.28465277778</v>
      </c>
    </row>
    <row r="1691" spans="1:20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7"/>
        <v>1</v>
      </c>
      <c r="P1691" s="6">
        <f t="shared" si="104"/>
        <v>171.42857142857142</v>
      </c>
      <c r="Q1691" t="s">
        <v>8342</v>
      </c>
      <c r="R1691" t="s">
        <v>8318</v>
      </c>
      <c r="S1691" s="13">
        <f t="shared" si="105"/>
        <v>42780.942476851851</v>
      </c>
      <c r="T1691" s="13">
        <f t="shared" si="106"/>
        <v>42810.692476851851</v>
      </c>
    </row>
    <row r="1692" spans="1:20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7"/>
        <v>0.254</v>
      </c>
      <c r="P1692" s="6">
        <f t="shared" si="104"/>
        <v>57.727272727272727</v>
      </c>
      <c r="Q1692" t="s">
        <v>8342</v>
      </c>
      <c r="R1692" t="s">
        <v>8318</v>
      </c>
      <c r="S1692" s="13">
        <f t="shared" si="105"/>
        <v>42801.43104166667</v>
      </c>
      <c r="T1692" s="13">
        <f t="shared" si="106"/>
        <v>42831.181041666663</v>
      </c>
    </row>
    <row r="1693" spans="1:20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7"/>
        <v>0.33473333333333333</v>
      </c>
      <c r="P1693" s="6">
        <f t="shared" si="104"/>
        <v>264.26315789473682</v>
      </c>
      <c r="Q1693" t="s">
        <v>8342</v>
      </c>
      <c r="R1693" t="s">
        <v>8318</v>
      </c>
      <c r="S1693" s="13">
        <f t="shared" si="105"/>
        <v>42795.701481481476</v>
      </c>
      <c r="T1693" s="13">
        <f t="shared" si="106"/>
        <v>42827.833333333336</v>
      </c>
    </row>
    <row r="1694" spans="1:20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7"/>
        <v>0.47799999999999998</v>
      </c>
      <c r="P1694" s="6">
        <f t="shared" si="104"/>
        <v>159.33333333333334</v>
      </c>
      <c r="Q1694" t="s">
        <v>8342</v>
      </c>
      <c r="R1694" t="s">
        <v>8318</v>
      </c>
      <c r="S1694" s="13">
        <f t="shared" si="105"/>
        <v>42788.151238425926</v>
      </c>
      <c r="T1694" s="13">
        <f t="shared" si="106"/>
        <v>42820.790972222218</v>
      </c>
    </row>
    <row r="1695" spans="1:20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7"/>
        <v>9.3333333333333338E-2</v>
      </c>
      <c r="P1695" s="6">
        <f t="shared" si="104"/>
        <v>35</v>
      </c>
      <c r="Q1695" t="s">
        <v>8342</v>
      </c>
      <c r="R1695" t="s">
        <v>8318</v>
      </c>
      <c r="S1695" s="13">
        <f t="shared" si="105"/>
        <v>42803.920277777783</v>
      </c>
      <c r="T1695" s="13">
        <f t="shared" si="106"/>
        <v>42834.624999999993</v>
      </c>
    </row>
    <row r="1696" spans="1:20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7"/>
        <v>5.0000000000000001E-4</v>
      </c>
      <c r="P1696" s="6">
        <f t="shared" si="104"/>
        <v>5</v>
      </c>
      <c r="Q1696" t="s">
        <v>8342</v>
      </c>
      <c r="R1696" t="s">
        <v>8318</v>
      </c>
      <c r="S1696" s="13">
        <f t="shared" si="105"/>
        <v>42791.669837962967</v>
      </c>
      <c r="T1696" s="13">
        <f t="shared" si="106"/>
        <v>42820.98333333333</v>
      </c>
    </row>
    <row r="1697" spans="1:20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7"/>
        <v>0.11708333333333333</v>
      </c>
      <c r="P1697" s="6">
        <f t="shared" si="104"/>
        <v>61.086956521739133</v>
      </c>
      <c r="Q1697" t="s">
        <v>8342</v>
      </c>
      <c r="R1697" t="s">
        <v>8318</v>
      </c>
      <c r="S1697" s="13">
        <f t="shared" si="105"/>
        <v>42801.031412037039</v>
      </c>
      <c r="T1697" s="13">
        <f t="shared" si="106"/>
        <v>42834.833333333336</v>
      </c>
    </row>
    <row r="1698" spans="1:20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7"/>
        <v>0</v>
      </c>
      <c r="P1698" s="6" t="e">
        <f t="shared" si="104"/>
        <v>#DIV/0!</v>
      </c>
      <c r="Q1698" t="s">
        <v>8342</v>
      </c>
      <c r="R1698" t="s">
        <v>8318</v>
      </c>
      <c r="S1698" s="13">
        <f t="shared" si="105"/>
        <v>42796.069571759261</v>
      </c>
      <c r="T1698" s="13">
        <f t="shared" si="106"/>
        <v>42825.819571759253</v>
      </c>
    </row>
    <row r="1699" spans="1:20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7"/>
        <v>0.20208000000000001</v>
      </c>
      <c r="P1699" s="6">
        <f t="shared" si="104"/>
        <v>114.81818181818181</v>
      </c>
      <c r="Q1699" t="s">
        <v>8342</v>
      </c>
      <c r="R1699" t="s">
        <v>8318</v>
      </c>
      <c r="S1699" s="13">
        <f t="shared" si="105"/>
        <v>42805.032962962956</v>
      </c>
      <c r="T1699" s="13">
        <f t="shared" si="106"/>
        <v>42834.782962962963</v>
      </c>
    </row>
    <row r="1700" spans="1:20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7"/>
        <v>0</v>
      </c>
      <c r="P1700" s="6" t="e">
        <f t="shared" si="104"/>
        <v>#DIV/0!</v>
      </c>
      <c r="Q1700" t="s">
        <v>8342</v>
      </c>
      <c r="R1700" t="s">
        <v>8318</v>
      </c>
      <c r="S1700" s="13">
        <f t="shared" si="105"/>
        <v>42796.207870370374</v>
      </c>
      <c r="T1700" s="13">
        <f t="shared" si="106"/>
        <v>42819.939583333333</v>
      </c>
    </row>
    <row r="1701" spans="1:20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7"/>
        <v>4.2311459353574929E-2</v>
      </c>
      <c r="P1701" s="6">
        <f t="shared" si="104"/>
        <v>54</v>
      </c>
      <c r="Q1701" t="s">
        <v>8342</v>
      </c>
      <c r="R1701" t="s">
        <v>8318</v>
      </c>
      <c r="S1701" s="13">
        <f t="shared" si="105"/>
        <v>42806.863946759258</v>
      </c>
      <c r="T1701" s="13">
        <f t="shared" si="106"/>
        <v>42836.655613425923</v>
      </c>
    </row>
    <row r="1702" spans="1:20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7"/>
        <v>0.2606</v>
      </c>
      <c r="P1702" s="6">
        <f t="shared" si="104"/>
        <v>65.974683544303801</v>
      </c>
      <c r="Q1702" t="s">
        <v>8342</v>
      </c>
      <c r="R1702" t="s">
        <v>8318</v>
      </c>
      <c r="S1702" s="13">
        <f t="shared" si="105"/>
        <v>42796.071643518517</v>
      </c>
      <c r="T1702" s="13">
        <f t="shared" si="106"/>
        <v>42825.958333333336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7"/>
        <v>1.9801980198019802E-3</v>
      </c>
      <c r="P1703" s="6">
        <f t="shared" si="104"/>
        <v>5</v>
      </c>
      <c r="Q1703" t="s">
        <v>8342</v>
      </c>
      <c r="R1703" t="s">
        <v>8318</v>
      </c>
      <c r="S1703" s="13">
        <f t="shared" si="105"/>
        <v>41989.664409722223</v>
      </c>
      <c r="T1703" s="13">
        <f t="shared" si="106"/>
        <v>42019.456076388888</v>
      </c>
    </row>
    <row r="1704" spans="1:20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7"/>
        <v>6.0606060606060605E-5</v>
      </c>
      <c r="P1704" s="6">
        <f t="shared" si="104"/>
        <v>1</v>
      </c>
      <c r="Q1704" t="s">
        <v>8342</v>
      </c>
      <c r="R1704" t="s">
        <v>8318</v>
      </c>
      <c r="S1704" s="13">
        <f t="shared" si="105"/>
        <v>42063.869791666672</v>
      </c>
      <c r="T1704" s="13">
        <f t="shared" si="106"/>
        <v>42093.619791666664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7"/>
        <v>1.0200000000000001E-2</v>
      </c>
      <c r="P1705" s="6">
        <f t="shared" si="104"/>
        <v>25.5</v>
      </c>
      <c r="Q1705" t="s">
        <v>8342</v>
      </c>
      <c r="R1705" t="s">
        <v>8318</v>
      </c>
      <c r="S1705" s="13">
        <f t="shared" si="105"/>
        <v>42187.281678240746</v>
      </c>
      <c r="T1705" s="13">
        <f t="shared" si="106"/>
        <v>42247.073344907411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7"/>
        <v>0.65100000000000002</v>
      </c>
      <c r="P1706" s="6">
        <f t="shared" si="104"/>
        <v>118.36363636363636</v>
      </c>
      <c r="Q1706" t="s">
        <v>8342</v>
      </c>
      <c r="R1706" t="s">
        <v>8318</v>
      </c>
      <c r="S1706" s="13">
        <f t="shared" si="105"/>
        <v>42021.139733796299</v>
      </c>
      <c r="T1706" s="13">
        <f t="shared" si="106"/>
        <v>42050.931400462963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7"/>
        <v>0</v>
      </c>
      <c r="P1707" s="6" t="e">
        <f t="shared" si="104"/>
        <v>#DIV/0!</v>
      </c>
      <c r="Q1707" t="s">
        <v>8342</v>
      </c>
      <c r="R1707" t="s">
        <v>8318</v>
      </c>
      <c r="S1707" s="13">
        <f t="shared" si="105"/>
        <v>42245.016736111109</v>
      </c>
      <c r="T1707" s="13">
        <f t="shared" si="106"/>
        <v>42256.458333333336</v>
      </c>
    </row>
    <row r="1708" spans="1:20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7"/>
        <v>0</v>
      </c>
      <c r="P1708" s="6" t="e">
        <f t="shared" si="104"/>
        <v>#DIV/0!</v>
      </c>
      <c r="Q1708" t="s">
        <v>8342</v>
      </c>
      <c r="R1708" t="s">
        <v>8318</v>
      </c>
      <c r="S1708" s="13">
        <f t="shared" si="105"/>
        <v>42179.306388888886</v>
      </c>
      <c r="T1708" s="13">
        <f t="shared" si="106"/>
        <v>42239.098055555551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7"/>
        <v>9.74E-2</v>
      </c>
      <c r="P1709" s="6">
        <f t="shared" si="104"/>
        <v>54.111111111111114</v>
      </c>
      <c r="Q1709" t="s">
        <v>8342</v>
      </c>
      <c r="R1709" t="s">
        <v>8318</v>
      </c>
      <c r="S1709" s="13">
        <f t="shared" si="105"/>
        <v>42427.721006944441</v>
      </c>
      <c r="T1709" s="13">
        <f t="shared" si="106"/>
        <v>42457.471006944441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7"/>
        <v>0</v>
      </c>
      <c r="P1710" s="6" t="e">
        <f t="shared" si="104"/>
        <v>#DIV/0!</v>
      </c>
      <c r="Q1710" t="s">
        <v>8342</v>
      </c>
      <c r="R1710" t="s">
        <v>8318</v>
      </c>
      <c r="S1710" s="13">
        <f t="shared" si="105"/>
        <v>42451.866967592592</v>
      </c>
      <c r="T1710" s="13">
        <f t="shared" si="106"/>
        <v>42491.658634259256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7"/>
        <v>4.8571428571428571E-2</v>
      </c>
      <c r="P1711" s="6">
        <f t="shared" si="104"/>
        <v>21.25</v>
      </c>
      <c r="Q1711" t="s">
        <v>8342</v>
      </c>
      <c r="R1711" t="s">
        <v>8318</v>
      </c>
      <c r="S1711" s="13">
        <f t="shared" si="105"/>
        <v>41841.56381944444</v>
      </c>
      <c r="T1711" s="13">
        <f t="shared" si="106"/>
        <v>41882.610416666663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7"/>
        <v>6.7999999999999996E-3</v>
      </c>
      <c r="P1712" s="6">
        <f t="shared" si="104"/>
        <v>34</v>
      </c>
      <c r="Q1712" t="s">
        <v>8342</v>
      </c>
      <c r="R1712" t="s">
        <v>8318</v>
      </c>
      <c r="S1712" s="13">
        <f t="shared" si="105"/>
        <v>42341.59129629629</v>
      </c>
      <c r="T1712" s="13">
        <f t="shared" si="106"/>
        <v>42387.333333333336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7"/>
        <v>0.105</v>
      </c>
      <c r="P1713" s="6">
        <f t="shared" si="104"/>
        <v>525</v>
      </c>
      <c r="Q1713" t="s">
        <v>8342</v>
      </c>
      <c r="R1713" t="s">
        <v>8318</v>
      </c>
      <c r="S1713" s="13">
        <f t="shared" si="105"/>
        <v>41852.646226851852</v>
      </c>
      <c r="T1713" s="13">
        <f t="shared" si="106"/>
        <v>41883.437893518516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7"/>
        <v>0</v>
      </c>
      <c r="P1714" s="6" t="e">
        <f t="shared" si="104"/>
        <v>#DIV/0!</v>
      </c>
      <c r="Q1714" t="s">
        <v>8342</v>
      </c>
      <c r="R1714" t="s">
        <v>8318</v>
      </c>
      <c r="S1714" s="13">
        <f t="shared" si="105"/>
        <v>42125.913807870369</v>
      </c>
      <c r="T1714" s="13">
        <f t="shared" si="106"/>
        <v>42185.705474537033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7"/>
        <v>1.6666666666666666E-2</v>
      </c>
      <c r="P1715" s="6">
        <f t="shared" si="104"/>
        <v>50</v>
      </c>
      <c r="Q1715" t="s">
        <v>8342</v>
      </c>
      <c r="R1715" t="s">
        <v>8318</v>
      </c>
      <c r="S1715" s="13">
        <f t="shared" si="105"/>
        <v>41887.801064814819</v>
      </c>
      <c r="T1715" s="13">
        <f t="shared" si="106"/>
        <v>41917.592731481483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7"/>
        <v>7.868E-2</v>
      </c>
      <c r="P1716" s="6">
        <f t="shared" si="104"/>
        <v>115.70588235294117</v>
      </c>
      <c r="Q1716" t="s">
        <v>8342</v>
      </c>
      <c r="R1716" t="s">
        <v>8318</v>
      </c>
      <c r="S1716" s="13">
        <f t="shared" si="105"/>
        <v>42095.918530092589</v>
      </c>
      <c r="T1716" s="13">
        <f t="shared" si="106"/>
        <v>42125.710196759253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7"/>
        <v>2.2000000000000001E-3</v>
      </c>
      <c r="P1717" s="6">
        <f t="shared" si="104"/>
        <v>5.5</v>
      </c>
      <c r="Q1717" t="s">
        <v>8342</v>
      </c>
      <c r="R1717" t="s">
        <v>8318</v>
      </c>
      <c r="S1717" s="13">
        <f t="shared" si="105"/>
        <v>42064.217418981483</v>
      </c>
      <c r="T1717" s="13">
        <f t="shared" si="106"/>
        <v>42093.931944444441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7"/>
        <v>7.4999999999999997E-2</v>
      </c>
      <c r="P1718" s="6">
        <f t="shared" si="104"/>
        <v>50</v>
      </c>
      <c r="Q1718" t="s">
        <v>8342</v>
      </c>
      <c r="R1718" t="s">
        <v>8318</v>
      </c>
      <c r="S1718" s="13">
        <f t="shared" si="105"/>
        <v>42673.577534722222</v>
      </c>
      <c r="T1718" s="13">
        <f t="shared" si="106"/>
        <v>42713.410868055551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7"/>
        <v>0.42725880551301687</v>
      </c>
      <c r="P1719" s="6">
        <f t="shared" si="104"/>
        <v>34.024390243902438</v>
      </c>
      <c r="Q1719" t="s">
        <v>8342</v>
      </c>
      <c r="R1719" t="s">
        <v>8318</v>
      </c>
      <c r="S1719" s="13">
        <f t="shared" si="105"/>
        <v>42460.98192129629</v>
      </c>
      <c r="T1719" s="13">
        <f t="shared" si="106"/>
        <v>42480.958333333336</v>
      </c>
    </row>
    <row r="1720" spans="1:20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7"/>
        <v>2.142857142857143E-3</v>
      </c>
      <c r="P1720" s="6">
        <f t="shared" si="104"/>
        <v>37.5</v>
      </c>
      <c r="Q1720" t="s">
        <v>8342</v>
      </c>
      <c r="R1720" t="s">
        <v>8318</v>
      </c>
      <c r="S1720" s="13">
        <f t="shared" si="105"/>
        <v>42460.610520833332</v>
      </c>
      <c r="T1720" s="13">
        <f t="shared" si="106"/>
        <v>42503.999305555553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7"/>
        <v>8.7500000000000008E-3</v>
      </c>
      <c r="P1721" s="6">
        <f t="shared" si="104"/>
        <v>11.666666666666666</v>
      </c>
      <c r="Q1721" t="s">
        <v>8342</v>
      </c>
      <c r="R1721" t="s">
        <v>8318</v>
      </c>
      <c r="S1721" s="13">
        <f t="shared" si="105"/>
        <v>41869.534618055557</v>
      </c>
      <c r="T1721" s="13">
        <f t="shared" si="106"/>
        <v>41899.326284722221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7"/>
        <v>5.6250000000000001E-2</v>
      </c>
      <c r="P1722" s="6">
        <f t="shared" si="104"/>
        <v>28.125</v>
      </c>
      <c r="Q1722" t="s">
        <v>8342</v>
      </c>
      <c r="R1722" t="s">
        <v>8318</v>
      </c>
      <c r="S1722" s="13">
        <f t="shared" si="105"/>
        <v>41922.783229166671</v>
      </c>
      <c r="T1722" s="13">
        <f t="shared" si="106"/>
        <v>41952.616562499999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7"/>
        <v>0</v>
      </c>
      <c r="P1723" s="6" t="e">
        <f t="shared" si="104"/>
        <v>#DIV/0!</v>
      </c>
      <c r="Q1723" t="s">
        <v>8342</v>
      </c>
      <c r="R1723" t="s">
        <v>8318</v>
      </c>
      <c r="S1723" s="13">
        <f t="shared" si="105"/>
        <v>42319.461377314816</v>
      </c>
      <c r="T1723" s="13">
        <f t="shared" si="106"/>
        <v>42349.25304398148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7"/>
        <v>3.4722222222222224E-4</v>
      </c>
      <c r="P1724" s="6">
        <f t="shared" si="104"/>
        <v>1</v>
      </c>
      <c r="Q1724" t="s">
        <v>8342</v>
      </c>
      <c r="R1724" t="s">
        <v>8318</v>
      </c>
      <c r="S1724" s="13">
        <f t="shared" si="105"/>
        <v>42425.960983796293</v>
      </c>
      <c r="T1724" s="13">
        <f t="shared" si="106"/>
        <v>42462.798611111109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7"/>
        <v>6.5000000000000002E-2</v>
      </c>
      <c r="P1725" s="6">
        <f t="shared" si="104"/>
        <v>216.66666666666666</v>
      </c>
      <c r="Q1725" t="s">
        <v>8342</v>
      </c>
      <c r="R1725" t="s">
        <v>8318</v>
      </c>
      <c r="S1725" s="13">
        <f t="shared" si="105"/>
        <v>42129.82540509259</v>
      </c>
      <c r="T1725" s="13">
        <f t="shared" si="106"/>
        <v>42186.041666666664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7"/>
        <v>5.8333333333333336E-3</v>
      </c>
      <c r="P1726" s="6">
        <f t="shared" si="104"/>
        <v>8.75</v>
      </c>
      <c r="Q1726" t="s">
        <v>8342</v>
      </c>
      <c r="R1726" t="s">
        <v>8318</v>
      </c>
      <c r="S1726" s="13">
        <f t="shared" si="105"/>
        <v>41912.932430555556</v>
      </c>
      <c r="T1726" s="13">
        <f t="shared" si="106"/>
        <v>41942.724097222221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7"/>
        <v>0.10181818181818182</v>
      </c>
      <c r="P1727" s="6">
        <f t="shared" si="104"/>
        <v>62.222222222222221</v>
      </c>
      <c r="Q1727" t="s">
        <v>8342</v>
      </c>
      <c r="R1727" t="s">
        <v>8318</v>
      </c>
      <c r="S1727" s="13">
        <f t="shared" si="105"/>
        <v>41845.968159722222</v>
      </c>
      <c r="T1727" s="13">
        <f t="shared" si="106"/>
        <v>41875.759826388887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7"/>
        <v>0.33784615384615385</v>
      </c>
      <c r="P1728" s="6">
        <f t="shared" si="104"/>
        <v>137.25</v>
      </c>
      <c r="Q1728" t="s">
        <v>8342</v>
      </c>
      <c r="R1728" t="s">
        <v>8318</v>
      </c>
      <c r="S1728" s="13">
        <f t="shared" si="105"/>
        <v>41788.919722222221</v>
      </c>
      <c r="T1728" s="13">
        <f t="shared" si="106"/>
        <v>41817.711388888885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7"/>
        <v>3.3333333333333332E-4</v>
      </c>
      <c r="P1729" s="6">
        <f t="shared" si="104"/>
        <v>1</v>
      </c>
      <c r="Q1729" t="s">
        <v>8342</v>
      </c>
      <c r="R1729" t="s">
        <v>8318</v>
      </c>
      <c r="S1729" s="13">
        <f t="shared" si="105"/>
        <v>42044.927974537044</v>
      </c>
      <c r="T1729" s="13">
        <f t="shared" si="106"/>
        <v>42099.249999999993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7"/>
        <v>0.68400000000000005</v>
      </c>
      <c r="P1730" s="6">
        <f t="shared" si="104"/>
        <v>122.14285714285714</v>
      </c>
      <c r="Q1730" t="s">
        <v>8342</v>
      </c>
      <c r="R1730" t="s">
        <v>8318</v>
      </c>
      <c r="S1730" s="13">
        <f t="shared" si="105"/>
        <v>42268.625856481478</v>
      </c>
      <c r="T1730" s="13">
        <f t="shared" si="106"/>
        <v>42298.417523148142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07"/>
        <v>0</v>
      </c>
      <c r="P1731" s="6" t="e">
        <f t="shared" ref="P1731:P1794" si="108">E1731/L1731</f>
        <v>#DIV/0!</v>
      </c>
      <c r="Q1731" t="s">
        <v>8342</v>
      </c>
      <c r="R1731" t="s">
        <v>8318</v>
      </c>
      <c r="S1731" s="13">
        <f t="shared" ref="S1731:S1794" si="109">(((J1731/60)/60)/24)+DATE(1970,1,1)</f>
        <v>42471.052152777775</v>
      </c>
      <c r="T1731" s="13">
        <f t="shared" ref="T1731:T1794" si="110">(((I1731/60)/60)/24)+DATE(1970,1,1)+(-5/24)</f>
        <v>42530.843819444439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ref="O1732:O1795" si="111">E1732/D1732</f>
        <v>0</v>
      </c>
      <c r="P1732" s="6" t="e">
        <f t="shared" si="108"/>
        <v>#DIV/0!</v>
      </c>
      <c r="Q1732" t="s">
        <v>8342</v>
      </c>
      <c r="R1732" t="s">
        <v>8318</v>
      </c>
      <c r="S1732" s="13">
        <f t="shared" si="109"/>
        <v>42272.087766203709</v>
      </c>
      <c r="T1732" s="13">
        <f t="shared" si="110"/>
        <v>42301.879432870373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11"/>
        <v>0</v>
      </c>
      <c r="P1733" s="6" t="e">
        <f t="shared" si="108"/>
        <v>#DIV/0!</v>
      </c>
      <c r="Q1733" t="s">
        <v>8342</v>
      </c>
      <c r="R1733" t="s">
        <v>8318</v>
      </c>
      <c r="S1733" s="13">
        <f t="shared" si="109"/>
        <v>42152.906851851847</v>
      </c>
      <c r="T1733" s="13">
        <f t="shared" si="110"/>
        <v>42166.416666666664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11"/>
        <v>0</v>
      </c>
      <c r="P1734" s="6" t="e">
        <f t="shared" si="108"/>
        <v>#DIV/0!</v>
      </c>
      <c r="Q1734" t="s">
        <v>8342</v>
      </c>
      <c r="R1734" t="s">
        <v>8318</v>
      </c>
      <c r="S1734" s="13">
        <f t="shared" si="109"/>
        <v>42325.683807870373</v>
      </c>
      <c r="T1734" s="13">
        <f t="shared" si="110"/>
        <v>42384.999999999993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11"/>
        <v>0</v>
      </c>
      <c r="P1735" s="6" t="e">
        <f t="shared" si="108"/>
        <v>#DIV/0!</v>
      </c>
      <c r="Q1735" t="s">
        <v>8342</v>
      </c>
      <c r="R1735" t="s">
        <v>8318</v>
      </c>
      <c r="S1735" s="13">
        <f t="shared" si="109"/>
        <v>42614.675625000003</v>
      </c>
      <c r="T1735" s="13">
        <f t="shared" si="110"/>
        <v>42626.687499999993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11"/>
        <v>2.2222222222222223E-4</v>
      </c>
      <c r="P1736" s="6">
        <f t="shared" si="108"/>
        <v>1</v>
      </c>
      <c r="Q1736" t="s">
        <v>8342</v>
      </c>
      <c r="R1736" t="s">
        <v>8318</v>
      </c>
      <c r="S1736" s="13">
        <f t="shared" si="109"/>
        <v>42102.036527777775</v>
      </c>
      <c r="T1736" s="13">
        <f t="shared" si="110"/>
        <v>42131.828194444439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11"/>
        <v>0.11</v>
      </c>
      <c r="P1737" s="6">
        <f t="shared" si="108"/>
        <v>55</v>
      </c>
      <c r="Q1737" t="s">
        <v>8342</v>
      </c>
      <c r="R1737" t="s">
        <v>8318</v>
      </c>
      <c r="S1737" s="13">
        <f t="shared" si="109"/>
        <v>42559.814178240747</v>
      </c>
      <c r="T1737" s="13">
        <f t="shared" si="110"/>
        <v>42589.605844907412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11"/>
        <v>7.3333333333333332E-3</v>
      </c>
      <c r="P1738" s="6">
        <f t="shared" si="108"/>
        <v>22</v>
      </c>
      <c r="Q1738" t="s">
        <v>8342</v>
      </c>
      <c r="R1738" t="s">
        <v>8318</v>
      </c>
      <c r="S1738" s="13">
        <f t="shared" si="109"/>
        <v>42286.861493055556</v>
      </c>
      <c r="T1738" s="13">
        <f t="shared" si="110"/>
        <v>42316.694826388884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11"/>
        <v>0.21249999999999999</v>
      </c>
      <c r="P1739" s="6">
        <f t="shared" si="108"/>
        <v>56.666666666666664</v>
      </c>
      <c r="Q1739" t="s">
        <v>8342</v>
      </c>
      <c r="R1739" t="s">
        <v>8318</v>
      </c>
      <c r="S1739" s="13">
        <f t="shared" si="109"/>
        <v>42175.948981481488</v>
      </c>
      <c r="T1739" s="13">
        <f t="shared" si="110"/>
        <v>42205.740648148152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11"/>
        <v>4.0000000000000001E-3</v>
      </c>
      <c r="P1740" s="6">
        <f t="shared" si="108"/>
        <v>20</v>
      </c>
      <c r="Q1740" t="s">
        <v>8342</v>
      </c>
      <c r="R1740" t="s">
        <v>8318</v>
      </c>
      <c r="S1740" s="13">
        <f t="shared" si="109"/>
        <v>41884.874328703707</v>
      </c>
      <c r="T1740" s="13">
        <f t="shared" si="110"/>
        <v>41914.665995370371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11"/>
        <v>1E-3</v>
      </c>
      <c r="P1741" s="6">
        <f t="shared" si="108"/>
        <v>1</v>
      </c>
      <c r="Q1741" t="s">
        <v>8342</v>
      </c>
      <c r="R1741" t="s">
        <v>8318</v>
      </c>
      <c r="S1741" s="13">
        <f t="shared" si="109"/>
        <v>42435.874212962968</v>
      </c>
      <c r="T1741" s="13">
        <f t="shared" si="110"/>
        <v>42494.624212962961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11"/>
        <v>0</v>
      </c>
      <c r="P1742" s="6" t="e">
        <f t="shared" si="108"/>
        <v>#DIV/0!</v>
      </c>
      <c r="Q1742" t="s">
        <v>8342</v>
      </c>
      <c r="R1742" t="s">
        <v>8318</v>
      </c>
      <c r="S1742" s="13">
        <f t="shared" si="109"/>
        <v>42171.817384259266</v>
      </c>
      <c r="T1742" s="13">
        <f t="shared" si="110"/>
        <v>42201.60905092593</v>
      </c>
    </row>
    <row r="1743" spans="1:20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11"/>
        <v>1.1083333333333334</v>
      </c>
      <c r="P1743" s="6">
        <f t="shared" si="108"/>
        <v>25.576923076923077</v>
      </c>
      <c r="Q1743" t="s">
        <v>8347</v>
      </c>
      <c r="R1743" t="s">
        <v>8348</v>
      </c>
      <c r="S1743" s="13">
        <f t="shared" si="109"/>
        <v>42120.628136574072</v>
      </c>
      <c r="T1743" s="13">
        <f t="shared" si="110"/>
        <v>42165.419803240737</v>
      </c>
    </row>
    <row r="1744" spans="1:20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11"/>
        <v>1.0874999999999999</v>
      </c>
      <c r="P1744" s="6">
        <f t="shared" si="108"/>
        <v>63.970588235294116</v>
      </c>
      <c r="Q1744" t="s">
        <v>8347</v>
      </c>
      <c r="R1744" t="s">
        <v>8348</v>
      </c>
      <c r="S1744" s="13">
        <f t="shared" si="109"/>
        <v>42710.876967592587</v>
      </c>
      <c r="T1744" s="13">
        <f t="shared" si="110"/>
        <v>42742.666666666664</v>
      </c>
    </row>
    <row r="1745" spans="1:20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11"/>
        <v>1.0041666666666667</v>
      </c>
      <c r="P1745" s="6">
        <f t="shared" si="108"/>
        <v>89.925373134328353</v>
      </c>
      <c r="Q1745" t="s">
        <v>8347</v>
      </c>
      <c r="R1745" t="s">
        <v>8348</v>
      </c>
      <c r="S1745" s="13">
        <f t="shared" si="109"/>
        <v>42586.925636574073</v>
      </c>
      <c r="T1745" s="13">
        <f t="shared" si="110"/>
        <v>42608.957638888889</v>
      </c>
    </row>
    <row r="1746" spans="1:20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11"/>
        <v>1.1845454545454546</v>
      </c>
      <c r="P1746" s="6">
        <f t="shared" si="108"/>
        <v>93.071428571428569</v>
      </c>
      <c r="Q1746" t="s">
        <v>8347</v>
      </c>
      <c r="R1746" t="s">
        <v>8348</v>
      </c>
      <c r="S1746" s="13">
        <f t="shared" si="109"/>
        <v>42026.605057870373</v>
      </c>
      <c r="T1746" s="13">
        <f t="shared" si="110"/>
        <v>42071.355057870365</v>
      </c>
    </row>
    <row r="1747" spans="1:20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11"/>
        <v>1.1401428571428571</v>
      </c>
      <c r="P1747" s="6">
        <f t="shared" si="108"/>
        <v>89.674157303370791</v>
      </c>
      <c r="Q1747" t="s">
        <v>8347</v>
      </c>
      <c r="R1747" t="s">
        <v>8348</v>
      </c>
      <c r="S1747" s="13">
        <f t="shared" si="109"/>
        <v>42690.259699074071</v>
      </c>
      <c r="T1747" s="13">
        <f t="shared" si="110"/>
        <v>42725.874999999993</v>
      </c>
    </row>
    <row r="1748" spans="1:20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11"/>
        <v>1.4810000000000001</v>
      </c>
      <c r="P1748" s="6">
        <f t="shared" si="108"/>
        <v>207.61682242990653</v>
      </c>
      <c r="Q1748" t="s">
        <v>8347</v>
      </c>
      <c r="R1748" t="s">
        <v>8348</v>
      </c>
      <c r="S1748" s="13">
        <f t="shared" si="109"/>
        <v>42668.176701388889</v>
      </c>
      <c r="T1748" s="13">
        <f t="shared" si="110"/>
        <v>42697.874999999993</v>
      </c>
    </row>
    <row r="1749" spans="1:20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11"/>
        <v>1.0495555555555556</v>
      </c>
      <c r="P1749" s="6">
        <f t="shared" si="108"/>
        <v>59.408805031446541</v>
      </c>
      <c r="Q1749" t="s">
        <v>8347</v>
      </c>
      <c r="R1749" t="s">
        <v>8348</v>
      </c>
      <c r="S1749" s="13">
        <f t="shared" si="109"/>
        <v>42292.435532407413</v>
      </c>
      <c r="T1749" s="13">
        <f t="shared" si="110"/>
        <v>42321.416666666664</v>
      </c>
    </row>
    <row r="1750" spans="1:20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11"/>
        <v>1.29948</v>
      </c>
      <c r="P1750" s="6">
        <f t="shared" si="108"/>
        <v>358.97237569060775</v>
      </c>
      <c r="Q1750" t="s">
        <v>8347</v>
      </c>
      <c r="R1750" t="s">
        <v>8348</v>
      </c>
      <c r="S1750" s="13">
        <f t="shared" si="109"/>
        <v>42219.950729166667</v>
      </c>
      <c r="T1750" s="13">
        <f t="shared" si="110"/>
        <v>42249.742395833331</v>
      </c>
    </row>
    <row r="1751" spans="1:20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11"/>
        <v>1.2348756218905472</v>
      </c>
      <c r="P1751" s="6">
        <f t="shared" si="108"/>
        <v>94.736641221374043</v>
      </c>
      <c r="Q1751" t="s">
        <v>8347</v>
      </c>
      <c r="R1751" t="s">
        <v>8348</v>
      </c>
      <c r="S1751" s="13">
        <f t="shared" si="109"/>
        <v>42758.975937499999</v>
      </c>
      <c r="T1751" s="13">
        <f t="shared" si="110"/>
        <v>42795.583333333336</v>
      </c>
    </row>
    <row r="1752" spans="1:20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11"/>
        <v>2.0162</v>
      </c>
      <c r="P1752" s="6">
        <f t="shared" si="108"/>
        <v>80.647999999999996</v>
      </c>
      <c r="Q1752" t="s">
        <v>8347</v>
      </c>
      <c r="R1752" t="s">
        <v>8348</v>
      </c>
      <c r="S1752" s="13">
        <f t="shared" si="109"/>
        <v>42454.836851851855</v>
      </c>
      <c r="T1752" s="13">
        <f t="shared" si="110"/>
        <v>42479.628518518519</v>
      </c>
    </row>
    <row r="1753" spans="1:20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11"/>
        <v>1.0289999999999999</v>
      </c>
      <c r="P1753" s="6">
        <f t="shared" si="108"/>
        <v>168.68852459016392</v>
      </c>
      <c r="Q1753" t="s">
        <v>8347</v>
      </c>
      <c r="R1753" t="s">
        <v>8348</v>
      </c>
      <c r="S1753" s="13">
        <f t="shared" si="109"/>
        <v>42052.7815162037</v>
      </c>
      <c r="T1753" s="13">
        <f t="shared" si="110"/>
        <v>42082.5315162037</v>
      </c>
    </row>
    <row r="1754" spans="1:20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11"/>
        <v>2.6016666666666666</v>
      </c>
      <c r="P1754" s="6">
        <f t="shared" si="108"/>
        <v>34.68888888888889</v>
      </c>
      <c r="Q1754" t="s">
        <v>8347</v>
      </c>
      <c r="R1754" t="s">
        <v>8348</v>
      </c>
      <c r="S1754" s="13">
        <f t="shared" si="109"/>
        <v>42627.253263888888</v>
      </c>
      <c r="T1754" s="13">
        <f t="shared" si="110"/>
        <v>42657.044930555552</v>
      </c>
    </row>
    <row r="1755" spans="1:20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11"/>
        <v>1.08</v>
      </c>
      <c r="P1755" s="6">
        <f t="shared" si="108"/>
        <v>462.85714285714283</v>
      </c>
      <c r="Q1755" t="s">
        <v>8347</v>
      </c>
      <c r="R1755" t="s">
        <v>8348</v>
      </c>
      <c r="S1755" s="13">
        <f t="shared" si="109"/>
        <v>42420.74962962963</v>
      </c>
      <c r="T1755" s="13">
        <f t="shared" si="110"/>
        <v>42450.499629629623</v>
      </c>
    </row>
    <row r="1756" spans="1:20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11"/>
        <v>1.1052941176470588</v>
      </c>
      <c r="P1756" s="6">
        <f t="shared" si="108"/>
        <v>104.38888888888889</v>
      </c>
      <c r="Q1756" t="s">
        <v>8347</v>
      </c>
      <c r="R1756" t="s">
        <v>8348</v>
      </c>
      <c r="S1756" s="13">
        <f t="shared" si="109"/>
        <v>42067.876770833333</v>
      </c>
      <c r="T1756" s="13">
        <f t="shared" si="110"/>
        <v>42097.626770833333</v>
      </c>
    </row>
    <row r="1757" spans="1:20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11"/>
        <v>1.2</v>
      </c>
      <c r="P1757" s="6">
        <f t="shared" si="108"/>
        <v>7.5</v>
      </c>
      <c r="Q1757" t="s">
        <v>8347</v>
      </c>
      <c r="R1757" t="s">
        <v>8348</v>
      </c>
      <c r="S1757" s="13">
        <f t="shared" si="109"/>
        <v>42252.788900462961</v>
      </c>
      <c r="T1757" s="13">
        <f t="shared" si="110"/>
        <v>42282.580567129626</v>
      </c>
    </row>
    <row r="1758" spans="1:20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11"/>
        <v>1.0282909090909091</v>
      </c>
      <c r="P1758" s="6">
        <f t="shared" si="108"/>
        <v>47.13</v>
      </c>
      <c r="Q1758" t="s">
        <v>8347</v>
      </c>
      <c r="R1758" t="s">
        <v>8348</v>
      </c>
      <c r="S1758" s="13">
        <f t="shared" si="109"/>
        <v>42571.167465277773</v>
      </c>
      <c r="T1758" s="13">
        <f t="shared" si="110"/>
        <v>42610.959131944437</v>
      </c>
    </row>
    <row r="1759" spans="1:20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11"/>
        <v>1.1599999999999999</v>
      </c>
      <c r="P1759" s="6">
        <f t="shared" si="108"/>
        <v>414.28571428571428</v>
      </c>
      <c r="Q1759" t="s">
        <v>8347</v>
      </c>
      <c r="R1759" t="s">
        <v>8348</v>
      </c>
      <c r="S1759" s="13">
        <f t="shared" si="109"/>
        <v>42733.827349537038</v>
      </c>
      <c r="T1759" s="13">
        <f t="shared" si="110"/>
        <v>42763.603472222218</v>
      </c>
    </row>
    <row r="1760" spans="1:20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11"/>
        <v>1.147</v>
      </c>
      <c r="P1760" s="6">
        <f t="shared" si="108"/>
        <v>42.481481481481481</v>
      </c>
      <c r="Q1760" t="s">
        <v>8347</v>
      </c>
      <c r="R1760" t="s">
        <v>8348</v>
      </c>
      <c r="S1760" s="13">
        <f t="shared" si="109"/>
        <v>42505.955925925926</v>
      </c>
      <c r="T1760" s="13">
        <f t="shared" si="110"/>
        <v>42565.74759259259</v>
      </c>
    </row>
    <row r="1761" spans="1:20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11"/>
        <v>1.0660000000000001</v>
      </c>
      <c r="P1761" s="6">
        <f t="shared" si="108"/>
        <v>108.77551020408163</v>
      </c>
      <c r="Q1761" t="s">
        <v>8347</v>
      </c>
      <c r="R1761" t="s">
        <v>8348</v>
      </c>
      <c r="S1761" s="13">
        <f t="shared" si="109"/>
        <v>42068.829039351855</v>
      </c>
      <c r="T1761" s="13">
        <f t="shared" si="110"/>
        <v>42088.579039351847</v>
      </c>
    </row>
    <row r="1762" spans="1:20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11"/>
        <v>1.6544000000000001</v>
      </c>
      <c r="P1762" s="6">
        <f t="shared" si="108"/>
        <v>81.098039215686271</v>
      </c>
      <c r="Q1762" t="s">
        <v>8347</v>
      </c>
      <c r="R1762" t="s">
        <v>8348</v>
      </c>
      <c r="S1762" s="13">
        <f t="shared" si="109"/>
        <v>42405.67260416667</v>
      </c>
      <c r="T1762" s="13">
        <f t="shared" si="110"/>
        <v>42425.464270833334</v>
      </c>
    </row>
    <row r="1763" spans="1:20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11"/>
        <v>1.55</v>
      </c>
      <c r="P1763" s="6">
        <f t="shared" si="108"/>
        <v>51.666666666666664</v>
      </c>
      <c r="Q1763" t="s">
        <v>8347</v>
      </c>
      <c r="R1763" t="s">
        <v>8348</v>
      </c>
      <c r="S1763" s="13">
        <f t="shared" si="109"/>
        <v>42209.567824074074</v>
      </c>
      <c r="T1763" s="13">
        <f t="shared" si="110"/>
        <v>42259.359490740739</v>
      </c>
    </row>
    <row r="1764" spans="1:20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11"/>
        <v>8.85</v>
      </c>
      <c r="P1764" s="6">
        <f t="shared" si="108"/>
        <v>35.4</v>
      </c>
      <c r="Q1764" t="s">
        <v>8347</v>
      </c>
      <c r="R1764" t="s">
        <v>8348</v>
      </c>
      <c r="S1764" s="13">
        <f t="shared" si="109"/>
        <v>42410.982002314813</v>
      </c>
      <c r="T1764" s="13">
        <f t="shared" si="110"/>
        <v>42440.773668981477</v>
      </c>
    </row>
    <row r="1765" spans="1:20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11"/>
        <v>1.0190833333333333</v>
      </c>
      <c r="P1765" s="6">
        <f t="shared" si="108"/>
        <v>103.63559322033899</v>
      </c>
      <c r="Q1765" t="s">
        <v>8347</v>
      </c>
      <c r="R1765" t="s">
        <v>8348</v>
      </c>
      <c r="S1765" s="13">
        <f t="shared" si="109"/>
        <v>42636.868518518517</v>
      </c>
      <c r="T1765" s="13">
        <f t="shared" si="110"/>
        <v>42666.660185185181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11"/>
        <v>0.19600000000000001</v>
      </c>
      <c r="P1766" s="6">
        <f t="shared" si="108"/>
        <v>55.282051282051285</v>
      </c>
      <c r="Q1766" t="s">
        <v>8347</v>
      </c>
      <c r="R1766" t="s">
        <v>8348</v>
      </c>
      <c r="S1766" s="13">
        <f t="shared" si="109"/>
        <v>41825.485868055555</v>
      </c>
      <c r="T1766" s="13">
        <f t="shared" si="110"/>
        <v>41854.27753472222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11"/>
        <v>0.59467839999999994</v>
      </c>
      <c r="P1767" s="6">
        <f t="shared" si="108"/>
        <v>72.16970873786407</v>
      </c>
      <c r="Q1767" t="s">
        <v>8347</v>
      </c>
      <c r="R1767" t="s">
        <v>8348</v>
      </c>
      <c r="S1767" s="13">
        <f t="shared" si="109"/>
        <v>41834.980462962965</v>
      </c>
      <c r="T1767" s="13">
        <f t="shared" si="110"/>
        <v>41864.772129629629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11"/>
        <v>0</v>
      </c>
      <c r="P1768" s="6" t="e">
        <f t="shared" si="108"/>
        <v>#DIV/0!</v>
      </c>
      <c r="Q1768" t="s">
        <v>8347</v>
      </c>
      <c r="R1768" t="s">
        <v>8348</v>
      </c>
      <c r="S1768" s="13">
        <f t="shared" si="109"/>
        <v>41855.859814814816</v>
      </c>
      <c r="T1768" s="13">
        <f t="shared" si="110"/>
        <v>41876.65148148148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11"/>
        <v>0.4572</v>
      </c>
      <c r="P1769" s="6">
        <f t="shared" si="108"/>
        <v>58.615384615384613</v>
      </c>
      <c r="Q1769" t="s">
        <v>8347</v>
      </c>
      <c r="R1769" t="s">
        <v>8348</v>
      </c>
      <c r="S1769" s="13">
        <f t="shared" si="109"/>
        <v>41824.658379629633</v>
      </c>
      <c r="T1769" s="13">
        <f t="shared" si="110"/>
        <v>41854.450046296297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11"/>
        <v>3.7400000000000003E-2</v>
      </c>
      <c r="P1770" s="6">
        <f t="shared" si="108"/>
        <v>12.466666666666667</v>
      </c>
      <c r="Q1770" t="s">
        <v>8347</v>
      </c>
      <c r="R1770" t="s">
        <v>8348</v>
      </c>
      <c r="S1770" s="13">
        <f t="shared" si="109"/>
        <v>41849.560694444444</v>
      </c>
      <c r="T1770" s="13">
        <f t="shared" si="110"/>
        <v>41909.352361111109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11"/>
        <v>2.7025E-2</v>
      </c>
      <c r="P1771" s="6">
        <f t="shared" si="108"/>
        <v>49.136363636363633</v>
      </c>
      <c r="Q1771" t="s">
        <v>8347</v>
      </c>
      <c r="R1771" t="s">
        <v>8348</v>
      </c>
      <c r="S1771" s="13">
        <f t="shared" si="109"/>
        <v>41987.818969907406</v>
      </c>
      <c r="T1771" s="13">
        <f t="shared" si="110"/>
        <v>42017.610636574071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11"/>
        <v>0.56514285714285717</v>
      </c>
      <c r="P1772" s="6">
        <f t="shared" si="108"/>
        <v>150.5</v>
      </c>
      <c r="Q1772" t="s">
        <v>8347</v>
      </c>
      <c r="R1772" t="s">
        <v>8348</v>
      </c>
      <c r="S1772" s="13">
        <f t="shared" si="109"/>
        <v>41891.780023148152</v>
      </c>
      <c r="T1772" s="13">
        <f t="shared" si="110"/>
        <v>41926.571689814817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11"/>
        <v>0.21309523809523809</v>
      </c>
      <c r="P1773" s="6">
        <f t="shared" si="108"/>
        <v>35.799999999999997</v>
      </c>
      <c r="Q1773" t="s">
        <v>8347</v>
      </c>
      <c r="R1773" t="s">
        <v>8348</v>
      </c>
      <c r="S1773" s="13">
        <f t="shared" si="109"/>
        <v>41905.979629629634</v>
      </c>
      <c r="T1773" s="13">
        <f t="shared" si="110"/>
        <v>41935.771296296298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11"/>
        <v>0.156</v>
      </c>
      <c r="P1774" s="6">
        <f t="shared" si="108"/>
        <v>45.157894736842103</v>
      </c>
      <c r="Q1774" t="s">
        <v>8347</v>
      </c>
      <c r="R1774" t="s">
        <v>8348</v>
      </c>
      <c r="S1774" s="13">
        <f t="shared" si="109"/>
        <v>41766.718009259261</v>
      </c>
      <c r="T1774" s="13">
        <f t="shared" si="110"/>
        <v>41826.509675925925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11"/>
        <v>6.2566666666666673E-2</v>
      </c>
      <c r="P1775" s="6">
        <f t="shared" si="108"/>
        <v>98.78947368421052</v>
      </c>
      <c r="Q1775" t="s">
        <v>8347</v>
      </c>
      <c r="R1775" t="s">
        <v>8348</v>
      </c>
      <c r="S1775" s="13">
        <f t="shared" si="109"/>
        <v>41978.760393518518</v>
      </c>
      <c r="T1775" s="13">
        <f t="shared" si="110"/>
        <v>42023.552060185182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11"/>
        <v>0.4592</v>
      </c>
      <c r="P1776" s="6">
        <f t="shared" si="108"/>
        <v>88.307692307692307</v>
      </c>
      <c r="Q1776" t="s">
        <v>8347</v>
      </c>
      <c r="R1776" t="s">
        <v>8348</v>
      </c>
      <c r="S1776" s="13">
        <f t="shared" si="109"/>
        <v>41930.218657407408</v>
      </c>
      <c r="T1776" s="13">
        <f t="shared" si="110"/>
        <v>41972.415972222218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11"/>
        <v>0.65101538461538466</v>
      </c>
      <c r="P1777" s="6">
        <f t="shared" si="108"/>
        <v>170.62903225806451</v>
      </c>
      <c r="Q1777" t="s">
        <v>8347</v>
      </c>
      <c r="R1777" t="s">
        <v>8348</v>
      </c>
      <c r="S1777" s="13">
        <f t="shared" si="109"/>
        <v>41891.976388888892</v>
      </c>
      <c r="T1777" s="13">
        <f t="shared" si="110"/>
        <v>41936.768055555556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11"/>
        <v>6.7000000000000004E-2</v>
      </c>
      <c r="P1778" s="6">
        <f t="shared" si="108"/>
        <v>83.75</v>
      </c>
      <c r="Q1778" t="s">
        <v>8347</v>
      </c>
      <c r="R1778" t="s">
        <v>8348</v>
      </c>
      <c r="S1778" s="13">
        <f t="shared" si="109"/>
        <v>41905.95684027778</v>
      </c>
      <c r="T1778" s="13">
        <f t="shared" si="110"/>
        <v>41941.748506944445</v>
      </c>
    </row>
    <row r="1779" spans="1:20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11"/>
        <v>0.135625</v>
      </c>
      <c r="P1779" s="6">
        <f t="shared" si="108"/>
        <v>65.099999999999994</v>
      </c>
      <c r="Q1779" t="s">
        <v>8347</v>
      </c>
      <c r="R1779" t="s">
        <v>8348</v>
      </c>
      <c r="S1779" s="13">
        <f t="shared" si="109"/>
        <v>42025.357094907406</v>
      </c>
      <c r="T1779" s="13">
        <f t="shared" si="110"/>
        <v>42055.14876157407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11"/>
        <v>1.9900000000000001E-2</v>
      </c>
      <c r="P1780" s="6">
        <f t="shared" si="108"/>
        <v>66.333333333333329</v>
      </c>
      <c r="Q1780" t="s">
        <v>8347</v>
      </c>
      <c r="R1780" t="s">
        <v>8348</v>
      </c>
      <c r="S1780" s="13">
        <f t="shared" si="109"/>
        <v>42045.86336805555</v>
      </c>
      <c r="T1780" s="13">
        <f t="shared" si="110"/>
        <v>42090.613368055558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11"/>
        <v>0.36236363636363639</v>
      </c>
      <c r="P1781" s="6">
        <f t="shared" si="108"/>
        <v>104.89473684210526</v>
      </c>
      <c r="Q1781" t="s">
        <v>8347</v>
      </c>
      <c r="R1781" t="s">
        <v>8348</v>
      </c>
      <c r="S1781" s="13">
        <f t="shared" si="109"/>
        <v>42585.691898148143</v>
      </c>
      <c r="T1781" s="13">
        <f t="shared" si="110"/>
        <v>42615.483564814807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11"/>
        <v>0.39743333333333336</v>
      </c>
      <c r="P1782" s="6">
        <f t="shared" si="108"/>
        <v>78.440789473684205</v>
      </c>
      <c r="Q1782" t="s">
        <v>8347</v>
      </c>
      <c r="R1782" t="s">
        <v>8348</v>
      </c>
      <c r="S1782" s="13">
        <f t="shared" si="109"/>
        <v>42493.600810185191</v>
      </c>
      <c r="T1782" s="13">
        <f t="shared" si="110"/>
        <v>42553.392476851855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11"/>
        <v>0.25763636363636366</v>
      </c>
      <c r="P1783" s="6">
        <f t="shared" si="108"/>
        <v>59.041666666666664</v>
      </c>
      <c r="Q1783" t="s">
        <v>8347</v>
      </c>
      <c r="R1783" t="s">
        <v>8348</v>
      </c>
      <c r="S1783" s="13">
        <f t="shared" si="109"/>
        <v>42597.617418981477</v>
      </c>
      <c r="T1783" s="13">
        <f t="shared" si="110"/>
        <v>42628.409085648142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11"/>
        <v>0.15491428571428573</v>
      </c>
      <c r="P1784" s="6">
        <f t="shared" si="108"/>
        <v>71.34210526315789</v>
      </c>
      <c r="Q1784" t="s">
        <v>8347</v>
      </c>
      <c r="R1784" t="s">
        <v>8348</v>
      </c>
      <c r="S1784" s="13">
        <f t="shared" si="109"/>
        <v>42388.575104166666</v>
      </c>
      <c r="T1784" s="13">
        <f t="shared" si="110"/>
        <v>42421.366770833331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11"/>
        <v>0.236925</v>
      </c>
      <c r="P1785" s="6">
        <f t="shared" si="108"/>
        <v>51.227027027027027</v>
      </c>
      <c r="Q1785" t="s">
        <v>8347</v>
      </c>
      <c r="R1785" t="s">
        <v>8348</v>
      </c>
      <c r="S1785" s="13">
        <f t="shared" si="109"/>
        <v>42115.949976851851</v>
      </c>
      <c r="T1785" s="13">
        <f t="shared" si="110"/>
        <v>42145.741643518515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11"/>
        <v>0.39760000000000001</v>
      </c>
      <c r="P1786" s="6">
        <f t="shared" si="108"/>
        <v>60.242424242424242</v>
      </c>
      <c r="Q1786" t="s">
        <v>8347</v>
      </c>
      <c r="R1786" t="s">
        <v>8348</v>
      </c>
      <c r="S1786" s="13">
        <f t="shared" si="109"/>
        <v>42003.655555555553</v>
      </c>
      <c r="T1786" s="13">
        <f t="shared" si="110"/>
        <v>42034.934027777774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11"/>
        <v>0.20220833333333332</v>
      </c>
      <c r="P1787" s="6">
        <f t="shared" si="108"/>
        <v>44.935185185185183</v>
      </c>
      <c r="Q1787" t="s">
        <v>8347</v>
      </c>
      <c r="R1787" t="s">
        <v>8348</v>
      </c>
      <c r="S1787" s="13">
        <f t="shared" si="109"/>
        <v>41897.134895833333</v>
      </c>
      <c r="T1787" s="13">
        <f t="shared" si="110"/>
        <v>41927.791666666664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11"/>
        <v>0.47631578947368419</v>
      </c>
      <c r="P1788" s="6">
        <f t="shared" si="108"/>
        <v>31.206896551724139</v>
      </c>
      <c r="Q1788" t="s">
        <v>8347</v>
      </c>
      <c r="R1788" t="s">
        <v>8348</v>
      </c>
      <c r="S1788" s="13">
        <f t="shared" si="109"/>
        <v>41958.550659722227</v>
      </c>
      <c r="T1788" s="13">
        <f t="shared" si="110"/>
        <v>41988.342326388891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11"/>
        <v>0.15329999999999999</v>
      </c>
      <c r="P1789" s="6">
        <f t="shared" si="108"/>
        <v>63.875</v>
      </c>
      <c r="Q1789" t="s">
        <v>8347</v>
      </c>
      <c r="R1789" t="s">
        <v>8348</v>
      </c>
      <c r="S1789" s="13">
        <f t="shared" si="109"/>
        <v>42068.65552083333</v>
      </c>
      <c r="T1789" s="13">
        <f t="shared" si="110"/>
        <v>42098.40552083333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11"/>
        <v>1.3818181818181818E-2</v>
      </c>
      <c r="P1790" s="6">
        <f t="shared" si="108"/>
        <v>19</v>
      </c>
      <c r="Q1790" t="s">
        <v>8347</v>
      </c>
      <c r="R1790" t="s">
        <v>8348</v>
      </c>
      <c r="S1790" s="13">
        <f t="shared" si="109"/>
        <v>41913.94840277778</v>
      </c>
      <c r="T1790" s="13">
        <f t="shared" si="110"/>
        <v>41943.740069444444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11"/>
        <v>5.0000000000000001E-3</v>
      </c>
      <c r="P1791" s="6">
        <f t="shared" si="108"/>
        <v>10</v>
      </c>
      <c r="Q1791" t="s">
        <v>8347</v>
      </c>
      <c r="R1791" t="s">
        <v>8348</v>
      </c>
      <c r="S1791" s="13">
        <f t="shared" si="109"/>
        <v>41956.250034722223</v>
      </c>
      <c r="T1791" s="13">
        <f t="shared" si="110"/>
        <v>42016.041701388887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11"/>
        <v>4.9575757575757579E-2</v>
      </c>
      <c r="P1792" s="6">
        <f t="shared" si="108"/>
        <v>109.06666666666666</v>
      </c>
      <c r="Q1792" t="s">
        <v>8347</v>
      </c>
      <c r="R1792" t="s">
        <v>8348</v>
      </c>
      <c r="S1792" s="13">
        <f t="shared" si="109"/>
        <v>42010.674513888895</v>
      </c>
      <c r="T1792" s="13">
        <f t="shared" si="110"/>
        <v>42040.466180555559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11"/>
        <v>3.5666666666666666E-2</v>
      </c>
      <c r="P1793" s="6">
        <f t="shared" si="108"/>
        <v>26.75</v>
      </c>
      <c r="Q1793" t="s">
        <v>8347</v>
      </c>
      <c r="R1793" t="s">
        <v>8348</v>
      </c>
      <c r="S1793" s="13">
        <f t="shared" si="109"/>
        <v>41973.740335648152</v>
      </c>
      <c r="T1793" s="13">
        <f t="shared" si="110"/>
        <v>42033.532002314816</v>
      </c>
    </row>
    <row r="1794" spans="1:20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11"/>
        <v>0.61124000000000001</v>
      </c>
      <c r="P1794" s="6">
        <f t="shared" si="108"/>
        <v>109.93525179856115</v>
      </c>
      <c r="Q1794" t="s">
        <v>8347</v>
      </c>
      <c r="R1794" t="s">
        <v>8348</v>
      </c>
      <c r="S1794" s="13">
        <f t="shared" si="109"/>
        <v>42189.031041666662</v>
      </c>
      <c r="T1794" s="13">
        <f t="shared" si="110"/>
        <v>42226.082638888889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11"/>
        <v>1.3333333333333334E-2</v>
      </c>
      <c r="P1795" s="6">
        <f t="shared" ref="P1795:P1858" si="112">E1795/L1795</f>
        <v>20</v>
      </c>
      <c r="Q1795" t="s">
        <v>8347</v>
      </c>
      <c r="R1795" t="s">
        <v>8348</v>
      </c>
      <c r="S1795" s="13">
        <f t="shared" ref="S1795:S1858" si="113">(((J1795/60)/60)/24)+DATE(1970,1,1)</f>
        <v>41940.89166666667</v>
      </c>
      <c r="T1795" s="13">
        <f t="shared" ref="T1795:T1858" si="114">(((I1795/60)/60)/24)+DATE(1970,1,1)+(-5/24)</f>
        <v>41970.724999999999</v>
      </c>
    </row>
    <row r="1796" spans="1:20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ref="O1796:O1859" si="115">E1796/D1796</f>
        <v>0.11077777777777778</v>
      </c>
      <c r="P1796" s="6">
        <f t="shared" si="112"/>
        <v>55.388888888888886</v>
      </c>
      <c r="Q1796" t="s">
        <v>8347</v>
      </c>
      <c r="R1796" t="s">
        <v>8348</v>
      </c>
      <c r="S1796" s="13">
        <f t="shared" si="113"/>
        <v>42011.551180555558</v>
      </c>
      <c r="T1796" s="13">
        <f t="shared" si="114"/>
        <v>42046.342847222222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5"/>
        <v>0.38735714285714284</v>
      </c>
      <c r="P1797" s="6">
        <f t="shared" si="112"/>
        <v>133.90123456790124</v>
      </c>
      <c r="Q1797" t="s">
        <v>8347</v>
      </c>
      <c r="R1797" t="s">
        <v>8348</v>
      </c>
      <c r="S1797" s="13">
        <f t="shared" si="113"/>
        <v>42628.288668981477</v>
      </c>
      <c r="T1797" s="13">
        <f t="shared" si="114"/>
        <v>42657.458333333336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5"/>
        <v>0.22052631578947368</v>
      </c>
      <c r="P1798" s="6">
        <f t="shared" si="112"/>
        <v>48.720930232558139</v>
      </c>
      <c r="Q1798" t="s">
        <v>8347</v>
      </c>
      <c r="R1798" t="s">
        <v>8348</v>
      </c>
      <c r="S1798" s="13">
        <f t="shared" si="113"/>
        <v>42515.439421296294</v>
      </c>
      <c r="T1798" s="13">
        <f t="shared" si="114"/>
        <v>42575.231087962959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5"/>
        <v>0.67549999999999999</v>
      </c>
      <c r="P1799" s="6">
        <f t="shared" si="112"/>
        <v>48.25</v>
      </c>
      <c r="Q1799" t="s">
        <v>8347</v>
      </c>
      <c r="R1799" t="s">
        <v>8348</v>
      </c>
      <c r="S1799" s="13">
        <f t="shared" si="113"/>
        <v>42689.56931712963</v>
      </c>
      <c r="T1799" s="13">
        <f t="shared" si="114"/>
        <v>42719.360983796294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5"/>
        <v>0.136375</v>
      </c>
      <c r="P1800" s="6">
        <f t="shared" si="112"/>
        <v>58.972972972972975</v>
      </c>
      <c r="Q1800" t="s">
        <v>8347</v>
      </c>
      <c r="R1800" t="s">
        <v>8348</v>
      </c>
      <c r="S1800" s="13">
        <f t="shared" si="113"/>
        <v>42344.32677083333</v>
      </c>
      <c r="T1800" s="13">
        <f t="shared" si="114"/>
        <v>42404.118437499994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5"/>
        <v>1.7457500000000001E-2</v>
      </c>
      <c r="P1801" s="6">
        <f t="shared" si="112"/>
        <v>11.638333333333334</v>
      </c>
      <c r="Q1801" t="s">
        <v>8347</v>
      </c>
      <c r="R1801" t="s">
        <v>8348</v>
      </c>
      <c r="S1801" s="13">
        <f t="shared" si="113"/>
        <v>41934.842685185184</v>
      </c>
      <c r="T1801" s="13">
        <f t="shared" si="114"/>
        <v>41954.676018518519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5"/>
        <v>0.20449632511889321</v>
      </c>
      <c r="P1802" s="6">
        <f t="shared" si="112"/>
        <v>83.716814159292042</v>
      </c>
      <c r="Q1802" t="s">
        <v>8347</v>
      </c>
      <c r="R1802" t="s">
        <v>8348</v>
      </c>
      <c r="S1802" s="13">
        <f t="shared" si="113"/>
        <v>42623.606134259258</v>
      </c>
      <c r="T1802" s="13">
        <f t="shared" si="114"/>
        <v>42653.397800925923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5"/>
        <v>0.13852941176470587</v>
      </c>
      <c r="P1803" s="6">
        <f t="shared" si="112"/>
        <v>63.648648648648646</v>
      </c>
      <c r="Q1803" t="s">
        <v>8347</v>
      </c>
      <c r="R1803" t="s">
        <v>8348</v>
      </c>
      <c r="S1803" s="13">
        <f t="shared" si="113"/>
        <v>42321.660509259258</v>
      </c>
      <c r="T1803" s="13">
        <f t="shared" si="114"/>
        <v>42353.298611111109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5"/>
        <v>0.48485714285714288</v>
      </c>
      <c r="P1804" s="6">
        <f t="shared" si="112"/>
        <v>94.277777777777771</v>
      </c>
      <c r="Q1804" t="s">
        <v>8347</v>
      </c>
      <c r="R1804" t="s">
        <v>8348</v>
      </c>
      <c r="S1804" s="13">
        <f t="shared" si="113"/>
        <v>42159.47256944445</v>
      </c>
      <c r="T1804" s="13">
        <f t="shared" si="114"/>
        <v>42182.707638888889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5"/>
        <v>0.308</v>
      </c>
      <c r="P1805" s="6">
        <f t="shared" si="112"/>
        <v>71.86666666666666</v>
      </c>
      <c r="Q1805" t="s">
        <v>8347</v>
      </c>
      <c r="R1805" t="s">
        <v>8348</v>
      </c>
      <c r="S1805" s="13">
        <f t="shared" si="113"/>
        <v>42018.071550925932</v>
      </c>
      <c r="T1805" s="13">
        <f t="shared" si="114"/>
        <v>42048.863217592596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5"/>
        <v>0.35174193548387095</v>
      </c>
      <c r="P1806" s="6">
        <f t="shared" si="112"/>
        <v>104.84615384615384</v>
      </c>
      <c r="Q1806" t="s">
        <v>8347</v>
      </c>
      <c r="R1806" t="s">
        <v>8348</v>
      </c>
      <c r="S1806" s="13">
        <f t="shared" si="113"/>
        <v>42282.678287037037</v>
      </c>
      <c r="T1806" s="13">
        <f t="shared" si="114"/>
        <v>42322.511620370373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5"/>
        <v>0.36404444444444445</v>
      </c>
      <c r="P1807" s="6">
        <f t="shared" si="112"/>
        <v>67.139344262295083</v>
      </c>
      <c r="Q1807" t="s">
        <v>8347</v>
      </c>
      <c r="R1807" t="s">
        <v>8348</v>
      </c>
      <c r="S1807" s="13">
        <f t="shared" si="113"/>
        <v>42247.803912037038</v>
      </c>
      <c r="T1807" s="13">
        <f t="shared" si="114"/>
        <v>42279.541666666664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5"/>
        <v>2.955E-2</v>
      </c>
      <c r="P1808" s="6">
        <f t="shared" si="112"/>
        <v>73.875</v>
      </c>
      <c r="Q1808" t="s">
        <v>8347</v>
      </c>
      <c r="R1808" t="s">
        <v>8348</v>
      </c>
      <c r="S1808" s="13">
        <f t="shared" si="113"/>
        <v>41877.638298611113</v>
      </c>
      <c r="T1808" s="13">
        <f t="shared" si="114"/>
        <v>41912.429965277777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5"/>
        <v>0.1106</v>
      </c>
      <c r="P1809" s="6">
        <f t="shared" si="112"/>
        <v>69.125</v>
      </c>
      <c r="Q1809" t="s">
        <v>8347</v>
      </c>
      <c r="R1809" t="s">
        <v>8348</v>
      </c>
      <c r="S1809" s="13">
        <f t="shared" si="113"/>
        <v>41880.068437499998</v>
      </c>
      <c r="T1809" s="13">
        <f t="shared" si="114"/>
        <v>41909.860104166662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5"/>
        <v>0.41407142857142859</v>
      </c>
      <c r="P1810" s="6">
        <f t="shared" si="112"/>
        <v>120.77083333333333</v>
      </c>
      <c r="Q1810" t="s">
        <v>8347</v>
      </c>
      <c r="R1810" t="s">
        <v>8348</v>
      </c>
      <c r="S1810" s="13">
        <f t="shared" si="113"/>
        <v>42742.680902777778</v>
      </c>
      <c r="T1810" s="13">
        <f t="shared" si="114"/>
        <v>42777.472569444442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5"/>
        <v>0.10857142857142857</v>
      </c>
      <c r="P1811" s="6">
        <f t="shared" si="112"/>
        <v>42.222222222222221</v>
      </c>
      <c r="Q1811" t="s">
        <v>8347</v>
      </c>
      <c r="R1811" t="s">
        <v>8348</v>
      </c>
      <c r="S1811" s="13">
        <f t="shared" si="113"/>
        <v>42029.907858796301</v>
      </c>
      <c r="T1811" s="13">
        <f t="shared" si="114"/>
        <v>42064.699525462966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5"/>
        <v>3.3333333333333333E-2</v>
      </c>
      <c r="P1812" s="6">
        <f t="shared" si="112"/>
        <v>7.5</v>
      </c>
      <c r="Q1812" t="s">
        <v>8347</v>
      </c>
      <c r="R1812" t="s">
        <v>8348</v>
      </c>
      <c r="S1812" s="13">
        <f t="shared" si="113"/>
        <v>41860.91002314815</v>
      </c>
      <c r="T1812" s="13">
        <f t="shared" si="114"/>
        <v>41872.701689814814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5"/>
        <v>7.407407407407407E-4</v>
      </c>
      <c r="P1813" s="6">
        <f t="shared" si="112"/>
        <v>1.5384615384615385</v>
      </c>
      <c r="Q1813" t="s">
        <v>8347</v>
      </c>
      <c r="R1813" t="s">
        <v>8348</v>
      </c>
      <c r="S1813" s="13">
        <f t="shared" si="113"/>
        <v>41876.433680555558</v>
      </c>
      <c r="T1813" s="13">
        <f t="shared" si="114"/>
        <v>41935.958333333328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5"/>
        <v>0.13307692307692306</v>
      </c>
      <c r="P1814" s="6">
        <f t="shared" si="112"/>
        <v>37.608695652173914</v>
      </c>
      <c r="Q1814" t="s">
        <v>8347</v>
      </c>
      <c r="R1814" t="s">
        <v>8348</v>
      </c>
      <c r="S1814" s="13">
        <f t="shared" si="113"/>
        <v>42524.318703703699</v>
      </c>
      <c r="T1814" s="13">
        <f t="shared" si="114"/>
        <v>42554.110370370363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5"/>
        <v>0</v>
      </c>
      <c r="P1815" s="6" t="e">
        <f t="shared" si="112"/>
        <v>#DIV/0!</v>
      </c>
      <c r="Q1815" t="s">
        <v>8347</v>
      </c>
      <c r="R1815" t="s">
        <v>8348</v>
      </c>
      <c r="S1815" s="13">
        <f t="shared" si="113"/>
        <v>41829.889027777775</v>
      </c>
      <c r="T1815" s="13">
        <f t="shared" si="114"/>
        <v>41859.68069444444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5"/>
        <v>0.49183333333333334</v>
      </c>
      <c r="P1816" s="6">
        <f t="shared" si="112"/>
        <v>42.157142857142858</v>
      </c>
      <c r="Q1816" t="s">
        <v>8347</v>
      </c>
      <c r="R1816" t="s">
        <v>8348</v>
      </c>
      <c r="S1816" s="13">
        <f t="shared" si="113"/>
        <v>42033.314074074078</v>
      </c>
      <c r="T1816" s="13">
        <f t="shared" si="114"/>
        <v>42063.105740740742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5"/>
        <v>0</v>
      </c>
      <c r="P1817" s="6" t="e">
        <f t="shared" si="112"/>
        <v>#DIV/0!</v>
      </c>
      <c r="Q1817" t="s">
        <v>8347</v>
      </c>
      <c r="R1817" t="s">
        <v>8348</v>
      </c>
      <c r="S1817" s="13">
        <f t="shared" si="113"/>
        <v>42172.906678240746</v>
      </c>
      <c r="T1817" s="13">
        <f t="shared" si="114"/>
        <v>42186.698344907411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5"/>
        <v>2.036E-2</v>
      </c>
      <c r="P1818" s="6">
        <f t="shared" si="112"/>
        <v>84.833333333333329</v>
      </c>
      <c r="Q1818" t="s">
        <v>8347</v>
      </c>
      <c r="R1818" t="s">
        <v>8348</v>
      </c>
      <c r="S1818" s="13">
        <f t="shared" si="113"/>
        <v>42548.876192129625</v>
      </c>
      <c r="T1818" s="13">
        <f t="shared" si="114"/>
        <v>42576.583333333336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5"/>
        <v>0.52327777777777773</v>
      </c>
      <c r="P1819" s="6">
        <f t="shared" si="112"/>
        <v>94.19</v>
      </c>
      <c r="Q1819" t="s">
        <v>8347</v>
      </c>
      <c r="R1819" t="s">
        <v>8348</v>
      </c>
      <c r="S1819" s="13">
        <f t="shared" si="113"/>
        <v>42705.662118055552</v>
      </c>
      <c r="T1819" s="13">
        <f t="shared" si="114"/>
        <v>42765.082638888889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5"/>
        <v>0</v>
      </c>
      <c r="P1820" s="6" t="e">
        <f t="shared" si="112"/>
        <v>#DIV/0!</v>
      </c>
      <c r="Q1820" t="s">
        <v>8347</v>
      </c>
      <c r="R1820" t="s">
        <v>8348</v>
      </c>
      <c r="S1820" s="13">
        <f t="shared" si="113"/>
        <v>42067.234375</v>
      </c>
      <c r="T1820" s="13">
        <f t="shared" si="114"/>
        <v>42096.984374999993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5"/>
        <v>2.0833333333333332E-2</v>
      </c>
      <c r="P1821" s="6">
        <f t="shared" si="112"/>
        <v>6.25</v>
      </c>
      <c r="Q1821" t="s">
        <v>8347</v>
      </c>
      <c r="R1821" t="s">
        <v>8348</v>
      </c>
      <c r="S1821" s="13">
        <f t="shared" si="113"/>
        <v>41820.752268518518</v>
      </c>
      <c r="T1821" s="13">
        <f t="shared" si="114"/>
        <v>41850.543935185182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5"/>
        <v>6.565384615384616E-2</v>
      </c>
      <c r="P1822" s="6">
        <f t="shared" si="112"/>
        <v>213.375</v>
      </c>
      <c r="Q1822" t="s">
        <v>8347</v>
      </c>
      <c r="R1822" t="s">
        <v>8348</v>
      </c>
      <c r="S1822" s="13">
        <f t="shared" si="113"/>
        <v>42065.084375000006</v>
      </c>
      <c r="T1822" s="13">
        <f t="shared" si="114"/>
        <v>42094.834374999999</v>
      </c>
    </row>
    <row r="1823" spans="1:20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5"/>
        <v>1.3489</v>
      </c>
      <c r="P1823" s="6">
        <f t="shared" si="112"/>
        <v>59.162280701754383</v>
      </c>
      <c r="Q1823" t="s">
        <v>8342</v>
      </c>
      <c r="R1823" t="s">
        <v>8308</v>
      </c>
      <c r="S1823" s="13">
        <f t="shared" si="113"/>
        <v>40926.319062499999</v>
      </c>
      <c r="T1823" s="13">
        <f t="shared" si="114"/>
        <v>40971.110729166663</v>
      </c>
    </row>
    <row r="1824" spans="1:20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5"/>
        <v>1</v>
      </c>
      <c r="P1824" s="6">
        <f t="shared" si="112"/>
        <v>27.272727272727273</v>
      </c>
      <c r="Q1824" t="s">
        <v>8342</v>
      </c>
      <c r="R1824" t="s">
        <v>8308</v>
      </c>
      <c r="S1824" s="13">
        <f t="shared" si="113"/>
        <v>41634.797013888885</v>
      </c>
      <c r="T1824" s="13">
        <f t="shared" si="114"/>
        <v>41670.584027777775</v>
      </c>
    </row>
    <row r="1825" spans="1:20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5"/>
        <v>1.1585714285714286</v>
      </c>
      <c r="P1825" s="6">
        <f t="shared" si="112"/>
        <v>24.575757575757574</v>
      </c>
      <c r="Q1825" t="s">
        <v>8342</v>
      </c>
      <c r="R1825" t="s">
        <v>8308</v>
      </c>
      <c r="S1825" s="13">
        <f t="shared" si="113"/>
        <v>41176.684907407405</v>
      </c>
      <c r="T1825" s="13">
        <f t="shared" si="114"/>
        <v>41206.47657407407</v>
      </c>
    </row>
    <row r="1826" spans="1:20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5"/>
        <v>1.0006666666666666</v>
      </c>
      <c r="P1826" s="6">
        <f t="shared" si="112"/>
        <v>75.05</v>
      </c>
      <c r="Q1826" t="s">
        <v>8342</v>
      </c>
      <c r="R1826" t="s">
        <v>8308</v>
      </c>
      <c r="S1826" s="13">
        <f t="shared" si="113"/>
        <v>41626.916284722225</v>
      </c>
      <c r="T1826" s="13">
        <f t="shared" si="114"/>
        <v>41646.880555555552</v>
      </c>
    </row>
    <row r="1827" spans="1:20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5"/>
        <v>1.0505</v>
      </c>
      <c r="P1827" s="6">
        <f t="shared" si="112"/>
        <v>42.02</v>
      </c>
      <c r="Q1827" t="s">
        <v>8342</v>
      </c>
      <c r="R1827" t="s">
        <v>8308</v>
      </c>
      <c r="S1827" s="13">
        <f t="shared" si="113"/>
        <v>41443.83452546296</v>
      </c>
      <c r="T1827" s="13">
        <f t="shared" si="114"/>
        <v>41466.626192129625</v>
      </c>
    </row>
    <row r="1828" spans="1:20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5"/>
        <v>1.01</v>
      </c>
      <c r="P1828" s="6">
        <f t="shared" si="112"/>
        <v>53.157894736842103</v>
      </c>
      <c r="Q1828" t="s">
        <v>8342</v>
      </c>
      <c r="R1828" t="s">
        <v>8308</v>
      </c>
      <c r="S1828" s="13">
        <f t="shared" si="113"/>
        <v>41657.923807870371</v>
      </c>
      <c r="T1828" s="13">
        <f t="shared" si="114"/>
        <v>41687.715474537035</v>
      </c>
    </row>
    <row r="1829" spans="1:20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5"/>
        <v>1.0066250000000001</v>
      </c>
      <c r="P1829" s="6">
        <f t="shared" si="112"/>
        <v>83.885416666666671</v>
      </c>
      <c r="Q1829" t="s">
        <v>8342</v>
      </c>
      <c r="R1829" t="s">
        <v>8308</v>
      </c>
      <c r="S1829" s="13">
        <f t="shared" si="113"/>
        <v>40555.325937499998</v>
      </c>
      <c r="T1829" s="13">
        <f t="shared" si="114"/>
        <v>40605.117604166662</v>
      </c>
    </row>
    <row r="1830" spans="1:20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5"/>
        <v>1.0016</v>
      </c>
      <c r="P1830" s="6">
        <f t="shared" si="112"/>
        <v>417.33333333333331</v>
      </c>
      <c r="Q1830" t="s">
        <v>8342</v>
      </c>
      <c r="R1830" t="s">
        <v>8308</v>
      </c>
      <c r="S1830" s="13">
        <f t="shared" si="113"/>
        <v>41736.899652777778</v>
      </c>
      <c r="T1830" s="13">
        <f t="shared" si="114"/>
        <v>41768.708333333328</v>
      </c>
    </row>
    <row r="1831" spans="1:20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5"/>
        <v>1.6668333333333334</v>
      </c>
      <c r="P1831" s="6">
        <f t="shared" si="112"/>
        <v>75.765151515151516</v>
      </c>
      <c r="Q1831" t="s">
        <v>8342</v>
      </c>
      <c r="R1831" t="s">
        <v>8308</v>
      </c>
      <c r="S1831" s="13">
        <f t="shared" si="113"/>
        <v>40516.087627314817</v>
      </c>
      <c r="T1831" s="13">
        <f t="shared" si="114"/>
        <v>40564.708333333328</v>
      </c>
    </row>
    <row r="1832" spans="1:20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5"/>
        <v>1.0153333333333334</v>
      </c>
      <c r="P1832" s="6">
        <f t="shared" si="112"/>
        <v>67.389380530973455</v>
      </c>
      <c r="Q1832" t="s">
        <v>8342</v>
      </c>
      <c r="R1832" t="s">
        <v>8308</v>
      </c>
      <c r="S1832" s="13">
        <f t="shared" si="113"/>
        <v>41664.684108796297</v>
      </c>
      <c r="T1832" s="13">
        <f t="shared" si="114"/>
        <v>41694.475775462961</v>
      </c>
    </row>
    <row r="1833" spans="1:20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5"/>
        <v>1.03</v>
      </c>
      <c r="P1833" s="6">
        <f t="shared" si="112"/>
        <v>73.571428571428569</v>
      </c>
      <c r="Q1833" t="s">
        <v>8342</v>
      </c>
      <c r="R1833" t="s">
        <v>8308</v>
      </c>
      <c r="S1833" s="13">
        <f t="shared" si="113"/>
        <v>41026.996099537035</v>
      </c>
      <c r="T1833" s="13">
        <f t="shared" si="114"/>
        <v>41041.787766203699</v>
      </c>
    </row>
    <row r="1834" spans="1:20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5"/>
        <v>1.4285714285714286</v>
      </c>
      <c r="P1834" s="6">
        <f t="shared" si="112"/>
        <v>25</v>
      </c>
      <c r="Q1834" t="s">
        <v>8342</v>
      </c>
      <c r="R1834" t="s">
        <v>8308</v>
      </c>
      <c r="S1834" s="13">
        <f t="shared" si="113"/>
        <v>40576.539664351854</v>
      </c>
      <c r="T1834" s="13">
        <f t="shared" si="114"/>
        <v>40606.331331018519</v>
      </c>
    </row>
    <row r="1835" spans="1:20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5"/>
        <v>2.625</v>
      </c>
      <c r="P1835" s="6">
        <f t="shared" si="112"/>
        <v>42</v>
      </c>
      <c r="Q1835" t="s">
        <v>8342</v>
      </c>
      <c r="R1835" t="s">
        <v>8308</v>
      </c>
      <c r="S1835" s="13">
        <f t="shared" si="113"/>
        <v>41303.044016203705</v>
      </c>
      <c r="T1835" s="13">
        <f t="shared" si="114"/>
        <v>41335.124305555553</v>
      </c>
    </row>
    <row r="1836" spans="1:20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5"/>
        <v>1.1805000000000001</v>
      </c>
      <c r="P1836" s="6">
        <f t="shared" si="112"/>
        <v>131.16666666666666</v>
      </c>
      <c r="Q1836" t="s">
        <v>8342</v>
      </c>
      <c r="R1836" t="s">
        <v>8308</v>
      </c>
      <c r="S1836" s="13">
        <f t="shared" si="113"/>
        <v>41988.964062500003</v>
      </c>
      <c r="T1836" s="13">
        <f t="shared" si="114"/>
        <v>42028.755729166667</v>
      </c>
    </row>
    <row r="1837" spans="1:20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5"/>
        <v>1.04</v>
      </c>
      <c r="P1837" s="6">
        <f t="shared" si="112"/>
        <v>47.272727272727273</v>
      </c>
      <c r="Q1837" t="s">
        <v>8342</v>
      </c>
      <c r="R1837" t="s">
        <v>8308</v>
      </c>
      <c r="S1837" s="13">
        <f t="shared" si="113"/>
        <v>42430.702210648145</v>
      </c>
      <c r="T1837" s="13">
        <f t="shared" si="114"/>
        <v>42460.452210648145</v>
      </c>
    </row>
    <row r="1838" spans="1:20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5"/>
        <v>2.0034000000000001</v>
      </c>
      <c r="P1838" s="6">
        <f t="shared" si="112"/>
        <v>182.12727272727273</v>
      </c>
      <c r="Q1838" t="s">
        <v>8342</v>
      </c>
      <c r="R1838" t="s">
        <v>8308</v>
      </c>
      <c r="S1838" s="13">
        <f t="shared" si="113"/>
        <v>41305.809363425928</v>
      </c>
      <c r="T1838" s="13">
        <f t="shared" si="114"/>
        <v>41322.601030092592</v>
      </c>
    </row>
    <row r="1839" spans="1:20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5"/>
        <v>3.0683333333333334</v>
      </c>
      <c r="P1839" s="6">
        <f t="shared" si="112"/>
        <v>61.366666666666667</v>
      </c>
      <c r="Q1839" t="s">
        <v>8342</v>
      </c>
      <c r="R1839" t="s">
        <v>8308</v>
      </c>
      <c r="S1839" s="13">
        <f t="shared" si="113"/>
        <v>40926.047858796301</v>
      </c>
      <c r="T1839" s="13">
        <f t="shared" si="114"/>
        <v>40985.797858796293</v>
      </c>
    </row>
    <row r="1840" spans="1:20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5"/>
        <v>1.00149</v>
      </c>
      <c r="P1840" s="6">
        <f t="shared" si="112"/>
        <v>35.767499999999998</v>
      </c>
      <c r="Q1840" t="s">
        <v>8342</v>
      </c>
      <c r="R1840" t="s">
        <v>8308</v>
      </c>
      <c r="S1840" s="13">
        <f t="shared" si="113"/>
        <v>40788.786539351851</v>
      </c>
      <c r="T1840" s="13">
        <f t="shared" si="114"/>
        <v>40816.916666666664</v>
      </c>
    </row>
    <row r="1841" spans="1:20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5"/>
        <v>2.0529999999999999</v>
      </c>
      <c r="P1841" s="6">
        <f t="shared" si="112"/>
        <v>45.62222222222222</v>
      </c>
      <c r="Q1841" t="s">
        <v>8342</v>
      </c>
      <c r="R1841" t="s">
        <v>8308</v>
      </c>
      <c r="S1841" s="13">
        <f t="shared" si="113"/>
        <v>42614.722013888888</v>
      </c>
      <c r="T1841" s="13">
        <f t="shared" si="114"/>
        <v>42644.513680555552</v>
      </c>
    </row>
    <row r="1842" spans="1:20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5"/>
        <v>1.0888888888888888</v>
      </c>
      <c r="P1842" s="6">
        <f t="shared" si="112"/>
        <v>75.384615384615387</v>
      </c>
      <c r="Q1842" t="s">
        <v>8342</v>
      </c>
      <c r="R1842" t="s">
        <v>8308</v>
      </c>
      <c r="S1842" s="13">
        <f t="shared" si="113"/>
        <v>41382.096180555556</v>
      </c>
      <c r="T1842" s="13">
        <f t="shared" si="114"/>
        <v>41400.999305555553</v>
      </c>
    </row>
    <row r="1843" spans="1:20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5"/>
        <v>1.0175000000000001</v>
      </c>
      <c r="P1843" s="6">
        <f t="shared" si="112"/>
        <v>50.875</v>
      </c>
      <c r="Q1843" t="s">
        <v>8342</v>
      </c>
      <c r="R1843" t="s">
        <v>8308</v>
      </c>
      <c r="S1843" s="13">
        <f t="shared" si="113"/>
        <v>41745.84542824074</v>
      </c>
      <c r="T1843" s="13">
        <f t="shared" si="114"/>
        <v>41778.999305555553</v>
      </c>
    </row>
    <row r="1844" spans="1:20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5"/>
        <v>1.2524999999999999</v>
      </c>
      <c r="P1844" s="6">
        <f t="shared" si="112"/>
        <v>119.28571428571429</v>
      </c>
      <c r="Q1844" t="s">
        <v>8342</v>
      </c>
      <c r="R1844" t="s">
        <v>8308</v>
      </c>
      <c r="S1844" s="13">
        <f t="shared" si="113"/>
        <v>42031.631724537037</v>
      </c>
      <c r="T1844" s="13">
        <f t="shared" si="114"/>
        <v>42065.040972222218</v>
      </c>
    </row>
    <row r="1845" spans="1:20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5"/>
        <v>1.2400610000000001</v>
      </c>
      <c r="P1845" s="6">
        <f t="shared" si="112"/>
        <v>92.541865671641801</v>
      </c>
      <c r="Q1845" t="s">
        <v>8342</v>
      </c>
      <c r="R1845" t="s">
        <v>8308</v>
      </c>
      <c r="S1845" s="13">
        <f t="shared" si="113"/>
        <v>40564.994837962964</v>
      </c>
      <c r="T1845" s="13">
        <f t="shared" si="114"/>
        <v>40594.786504629628</v>
      </c>
    </row>
    <row r="1846" spans="1:20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5"/>
        <v>1.014</v>
      </c>
      <c r="P1846" s="6">
        <f t="shared" si="112"/>
        <v>76.05</v>
      </c>
      <c r="Q1846" t="s">
        <v>8342</v>
      </c>
      <c r="R1846" t="s">
        <v>8308</v>
      </c>
      <c r="S1846" s="13">
        <f t="shared" si="113"/>
        <v>40666.973541666666</v>
      </c>
      <c r="T1846" s="13">
        <f t="shared" si="114"/>
        <v>40704.916666666664</v>
      </c>
    </row>
    <row r="1847" spans="1:20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5"/>
        <v>1</v>
      </c>
      <c r="P1847" s="6">
        <f t="shared" si="112"/>
        <v>52.631578947368418</v>
      </c>
      <c r="Q1847" t="s">
        <v>8342</v>
      </c>
      <c r="R1847" t="s">
        <v>8308</v>
      </c>
      <c r="S1847" s="13">
        <f t="shared" si="113"/>
        <v>42523.333310185189</v>
      </c>
      <c r="T1847" s="13">
        <f t="shared" si="114"/>
        <v>42537.996527777774</v>
      </c>
    </row>
    <row r="1848" spans="1:20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5"/>
        <v>1.3792666666666666</v>
      </c>
      <c r="P1848" s="6">
        <f t="shared" si="112"/>
        <v>98.990430622009569</v>
      </c>
      <c r="Q1848" t="s">
        <v>8342</v>
      </c>
      <c r="R1848" t="s">
        <v>8308</v>
      </c>
      <c r="S1848" s="13">
        <f t="shared" si="113"/>
        <v>41228.650196759263</v>
      </c>
      <c r="T1848" s="13">
        <f t="shared" si="114"/>
        <v>41258.441863425927</v>
      </c>
    </row>
    <row r="1849" spans="1:20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5"/>
        <v>1.2088000000000001</v>
      </c>
      <c r="P1849" s="6">
        <f t="shared" si="112"/>
        <v>79.526315789473685</v>
      </c>
      <c r="Q1849" t="s">
        <v>8342</v>
      </c>
      <c r="R1849" t="s">
        <v>8308</v>
      </c>
      <c r="S1849" s="13">
        <f t="shared" si="113"/>
        <v>42094.236481481479</v>
      </c>
      <c r="T1849" s="13">
        <f t="shared" si="114"/>
        <v>42115.028148148143</v>
      </c>
    </row>
    <row r="1850" spans="1:20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5"/>
        <v>1.0736666666666668</v>
      </c>
      <c r="P1850" s="6">
        <f t="shared" si="112"/>
        <v>134.20833333333334</v>
      </c>
      <c r="Q1850" t="s">
        <v>8342</v>
      </c>
      <c r="R1850" t="s">
        <v>8308</v>
      </c>
      <c r="S1850" s="13">
        <f t="shared" si="113"/>
        <v>40691.788055555553</v>
      </c>
      <c r="T1850" s="13">
        <f t="shared" si="114"/>
        <v>40755.082638888889</v>
      </c>
    </row>
    <row r="1851" spans="1:20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5"/>
        <v>1.0033333333333334</v>
      </c>
      <c r="P1851" s="6">
        <f t="shared" si="112"/>
        <v>37.625</v>
      </c>
      <c r="Q1851" t="s">
        <v>8342</v>
      </c>
      <c r="R1851" t="s">
        <v>8308</v>
      </c>
      <c r="S1851" s="13">
        <f t="shared" si="113"/>
        <v>41169.845590277779</v>
      </c>
      <c r="T1851" s="13">
        <f t="shared" si="114"/>
        <v>41199.637256944443</v>
      </c>
    </row>
    <row r="1852" spans="1:20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5"/>
        <v>1.0152222222222222</v>
      </c>
      <c r="P1852" s="6">
        <f t="shared" si="112"/>
        <v>51.044692737430168</v>
      </c>
      <c r="Q1852" t="s">
        <v>8342</v>
      </c>
      <c r="R1852" t="s">
        <v>8308</v>
      </c>
      <c r="S1852" s="13">
        <f t="shared" si="113"/>
        <v>41800.959490740745</v>
      </c>
      <c r="T1852" s="13">
        <f t="shared" si="114"/>
        <v>41830.751157407409</v>
      </c>
    </row>
    <row r="1853" spans="1:20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5"/>
        <v>1.0007692307692309</v>
      </c>
      <c r="P1853" s="6">
        <f t="shared" si="112"/>
        <v>50.03846153846154</v>
      </c>
      <c r="Q1853" t="s">
        <v>8342</v>
      </c>
      <c r="R1853" t="s">
        <v>8308</v>
      </c>
      <c r="S1853" s="13">
        <f t="shared" si="113"/>
        <v>41827.906689814816</v>
      </c>
      <c r="T1853" s="13">
        <f t="shared" si="114"/>
        <v>41847.833333333328</v>
      </c>
    </row>
    <row r="1854" spans="1:20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5"/>
        <v>1.1696666666666666</v>
      </c>
      <c r="P1854" s="6">
        <f t="shared" si="112"/>
        <v>133.93129770992365</v>
      </c>
      <c r="Q1854" t="s">
        <v>8342</v>
      </c>
      <c r="R1854" t="s">
        <v>8308</v>
      </c>
      <c r="S1854" s="13">
        <f t="shared" si="113"/>
        <v>42081.77143518519</v>
      </c>
      <c r="T1854" s="13">
        <f t="shared" si="114"/>
        <v>42118.791666666664</v>
      </c>
    </row>
    <row r="1855" spans="1:20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5"/>
        <v>1.01875</v>
      </c>
      <c r="P1855" s="6">
        <f t="shared" si="112"/>
        <v>58.214285714285715</v>
      </c>
      <c r="Q1855" t="s">
        <v>8342</v>
      </c>
      <c r="R1855" t="s">
        <v>8308</v>
      </c>
      <c r="S1855" s="13">
        <f t="shared" si="113"/>
        <v>41177.060381944444</v>
      </c>
      <c r="T1855" s="13">
        <f t="shared" si="114"/>
        <v>41226.893715277773</v>
      </c>
    </row>
    <row r="1856" spans="1:20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5"/>
        <v>1.0212366666666666</v>
      </c>
      <c r="P1856" s="6">
        <f t="shared" si="112"/>
        <v>88.037643678160919</v>
      </c>
      <c r="Q1856" t="s">
        <v>8342</v>
      </c>
      <c r="R1856" t="s">
        <v>8308</v>
      </c>
      <c r="S1856" s="13">
        <f t="shared" si="113"/>
        <v>41388.021261574075</v>
      </c>
      <c r="T1856" s="13">
        <f t="shared" si="114"/>
        <v>41417.812928240739</v>
      </c>
    </row>
    <row r="1857" spans="1:20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5"/>
        <v>1.5405897142857143</v>
      </c>
      <c r="P1857" s="6">
        <f t="shared" si="112"/>
        <v>70.576753926701571</v>
      </c>
      <c r="Q1857" t="s">
        <v>8342</v>
      </c>
      <c r="R1857" t="s">
        <v>8308</v>
      </c>
      <c r="S1857" s="13">
        <f t="shared" si="113"/>
        <v>41600.538657407407</v>
      </c>
      <c r="T1857" s="13">
        <f t="shared" si="114"/>
        <v>41645.330324074072</v>
      </c>
    </row>
    <row r="1858" spans="1:20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5"/>
        <v>1.0125</v>
      </c>
      <c r="P1858" s="6">
        <f t="shared" si="112"/>
        <v>53.289473684210527</v>
      </c>
      <c r="Q1858" t="s">
        <v>8342</v>
      </c>
      <c r="R1858" t="s">
        <v>8308</v>
      </c>
      <c r="S1858" s="13">
        <f t="shared" si="113"/>
        <v>41817.854999999996</v>
      </c>
      <c r="T1858" s="13">
        <f t="shared" si="114"/>
        <v>41838.64666666666</v>
      </c>
    </row>
    <row r="1859" spans="1:20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15"/>
        <v>1</v>
      </c>
      <c r="P1859" s="6">
        <f t="shared" ref="P1859:P1922" si="116">E1859/L1859</f>
        <v>136.36363636363637</v>
      </c>
      <c r="Q1859" t="s">
        <v>8342</v>
      </c>
      <c r="R1859" t="s">
        <v>8308</v>
      </c>
      <c r="S1859" s="13">
        <f t="shared" ref="S1859:S1922" si="117">(((J1859/60)/60)/24)+DATE(1970,1,1)</f>
        <v>41864.76866898148</v>
      </c>
      <c r="T1859" s="13">
        <f t="shared" ref="T1859:T1922" si="118">(((I1859/60)/60)/24)+DATE(1970,1,1)+(-5/24)</f>
        <v>41894.560335648144</v>
      </c>
    </row>
    <row r="1860" spans="1:20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ref="O1860:O1923" si="119">E1860/D1860</f>
        <v>1.0874800874800874</v>
      </c>
      <c r="P1860" s="6">
        <f t="shared" si="116"/>
        <v>40.547315436241611</v>
      </c>
      <c r="Q1860" t="s">
        <v>8342</v>
      </c>
      <c r="R1860" t="s">
        <v>8308</v>
      </c>
      <c r="S1860" s="13">
        <f t="shared" si="117"/>
        <v>40833.200474537036</v>
      </c>
      <c r="T1860" s="13">
        <f t="shared" si="118"/>
        <v>40893.033807870372</v>
      </c>
    </row>
    <row r="1861" spans="1:20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9"/>
        <v>1.3183333333333334</v>
      </c>
      <c r="P1861" s="6">
        <f t="shared" si="116"/>
        <v>70.625</v>
      </c>
      <c r="Q1861" t="s">
        <v>8342</v>
      </c>
      <c r="R1861" t="s">
        <v>8308</v>
      </c>
      <c r="S1861" s="13">
        <f t="shared" si="117"/>
        <v>40778.770011574074</v>
      </c>
      <c r="T1861" s="13">
        <f t="shared" si="118"/>
        <v>40808.561678240738</v>
      </c>
    </row>
    <row r="1862" spans="1:20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9"/>
        <v>1.3346666666666667</v>
      </c>
      <c r="P1862" s="6">
        <f t="shared" si="116"/>
        <v>52.684210526315788</v>
      </c>
      <c r="Q1862" t="s">
        <v>8342</v>
      </c>
      <c r="R1862" t="s">
        <v>8308</v>
      </c>
      <c r="S1862" s="13">
        <f t="shared" si="117"/>
        <v>41655.709305555552</v>
      </c>
      <c r="T1862" s="13">
        <f t="shared" si="118"/>
        <v>41676.500972222217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9"/>
        <v>0</v>
      </c>
      <c r="P1863" s="6" t="e">
        <f t="shared" si="116"/>
        <v>#DIV/0!</v>
      </c>
      <c r="Q1863" t="s">
        <v>8345</v>
      </c>
      <c r="R1863" t="s">
        <v>8314</v>
      </c>
      <c r="S1863" s="13">
        <f t="shared" si="117"/>
        <v>42000.300243055557</v>
      </c>
      <c r="T1863" s="13">
        <f t="shared" si="118"/>
        <v>42030.091909722221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9"/>
        <v>8.0833333333333326E-2</v>
      </c>
      <c r="P1864" s="6">
        <f t="shared" si="116"/>
        <v>90.9375</v>
      </c>
      <c r="Q1864" t="s">
        <v>8345</v>
      </c>
      <c r="R1864" t="s">
        <v>8314</v>
      </c>
      <c r="S1864" s="13">
        <f t="shared" si="117"/>
        <v>42755.492754629624</v>
      </c>
      <c r="T1864" s="13">
        <f t="shared" si="118"/>
        <v>42802.104166666664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9"/>
        <v>4.0000000000000001E-3</v>
      </c>
      <c r="P1865" s="6">
        <f t="shared" si="116"/>
        <v>5</v>
      </c>
      <c r="Q1865" t="s">
        <v>8345</v>
      </c>
      <c r="R1865" t="s">
        <v>8314</v>
      </c>
      <c r="S1865" s="13">
        <f t="shared" si="117"/>
        <v>41772.797280092593</v>
      </c>
      <c r="T1865" s="13">
        <f t="shared" si="118"/>
        <v>41802.588946759257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9"/>
        <v>0.42892307692307691</v>
      </c>
      <c r="P1866" s="6">
        <f t="shared" si="116"/>
        <v>58.083333333333336</v>
      </c>
      <c r="Q1866" t="s">
        <v>8345</v>
      </c>
      <c r="R1866" t="s">
        <v>8314</v>
      </c>
      <c r="S1866" s="13">
        <f t="shared" si="117"/>
        <v>41733.716435185182</v>
      </c>
      <c r="T1866" s="13">
        <f t="shared" si="118"/>
        <v>41763.508101851847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9"/>
        <v>3.6363636363636364E-5</v>
      </c>
      <c r="P1867" s="6">
        <f t="shared" si="116"/>
        <v>2</v>
      </c>
      <c r="Q1867" t="s">
        <v>8345</v>
      </c>
      <c r="R1867" t="s">
        <v>8314</v>
      </c>
      <c r="S1867" s="13">
        <f t="shared" si="117"/>
        <v>42645.367442129631</v>
      </c>
      <c r="T1867" s="13">
        <f t="shared" si="118"/>
        <v>42680.200775462967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9"/>
        <v>5.0000000000000001E-3</v>
      </c>
      <c r="P1868" s="6">
        <f t="shared" si="116"/>
        <v>62.5</v>
      </c>
      <c r="Q1868" t="s">
        <v>8345</v>
      </c>
      <c r="R1868" t="s">
        <v>8314</v>
      </c>
      <c r="S1868" s="13">
        <f t="shared" si="117"/>
        <v>42742.246493055558</v>
      </c>
      <c r="T1868" s="13">
        <f t="shared" si="118"/>
        <v>42794.958333333336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9"/>
        <v>5.0000000000000001E-4</v>
      </c>
      <c r="P1869" s="6">
        <f t="shared" si="116"/>
        <v>10</v>
      </c>
      <c r="Q1869" t="s">
        <v>8345</v>
      </c>
      <c r="R1869" t="s">
        <v>8314</v>
      </c>
      <c r="S1869" s="13">
        <f t="shared" si="117"/>
        <v>42649.924907407403</v>
      </c>
      <c r="T1869" s="13">
        <f t="shared" si="118"/>
        <v>42679.716574074067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9"/>
        <v>4.8680000000000001E-2</v>
      </c>
      <c r="P1870" s="6">
        <f t="shared" si="116"/>
        <v>71.588235294117652</v>
      </c>
      <c r="Q1870" t="s">
        <v>8345</v>
      </c>
      <c r="R1870" t="s">
        <v>8314</v>
      </c>
      <c r="S1870" s="13">
        <f t="shared" si="117"/>
        <v>42328.779224537036</v>
      </c>
      <c r="T1870" s="13">
        <f t="shared" si="118"/>
        <v>42353.124305555553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9"/>
        <v>0</v>
      </c>
      <c r="P1871" s="6" t="e">
        <f t="shared" si="116"/>
        <v>#DIV/0!</v>
      </c>
      <c r="Q1871" t="s">
        <v>8345</v>
      </c>
      <c r="R1871" t="s">
        <v>8314</v>
      </c>
      <c r="S1871" s="13">
        <f t="shared" si="117"/>
        <v>42709.002881944441</v>
      </c>
      <c r="T1871" s="13">
        <f t="shared" si="118"/>
        <v>42738.794548611106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9"/>
        <v>0.10314285714285715</v>
      </c>
      <c r="P1872" s="6">
        <f t="shared" si="116"/>
        <v>32.81818181818182</v>
      </c>
      <c r="Q1872" t="s">
        <v>8345</v>
      </c>
      <c r="R1872" t="s">
        <v>8314</v>
      </c>
      <c r="S1872" s="13">
        <f t="shared" si="117"/>
        <v>42371.355729166666</v>
      </c>
      <c r="T1872" s="13">
        <f t="shared" si="118"/>
        <v>42399.970138888886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9"/>
        <v>0.7178461538461538</v>
      </c>
      <c r="P1873" s="6">
        <f t="shared" si="116"/>
        <v>49.11578947368421</v>
      </c>
      <c r="Q1873" t="s">
        <v>8345</v>
      </c>
      <c r="R1873" t="s">
        <v>8314</v>
      </c>
      <c r="S1873" s="13">
        <f t="shared" si="117"/>
        <v>41923.783576388887</v>
      </c>
      <c r="T1873" s="13">
        <f t="shared" si="118"/>
        <v>41963.616909722223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9"/>
        <v>1.06E-2</v>
      </c>
      <c r="P1874" s="6">
        <f t="shared" si="116"/>
        <v>16.307692307692307</v>
      </c>
      <c r="Q1874" t="s">
        <v>8345</v>
      </c>
      <c r="R1874" t="s">
        <v>8314</v>
      </c>
      <c r="S1874" s="13">
        <f t="shared" si="117"/>
        <v>42155.129652777774</v>
      </c>
      <c r="T1874" s="13">
        <f t="shared" si="118"/>
        <v>42184.921319444438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9"/>
        <v>4.4999999999999997E-3</v>
      </c>
      <c r="P1875" s="6">
        <f t="shared" si="116"/>
        <v>18</v>
      </c>
      <c r="Q1875" t="s">
        <v>8345</v>
      </c>
      <c r="R1875" t="s">
        <v>8314</v>
      </c>
      <c r="S1875" s="13">
        <f t="shared" si="117"/>
        <v>42164.615856481483</v>
      </c>
      <c r="T1875" s="13">
        <f t="shared" si="118"/>
        <v>42193.489583333336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9"/>
        <v>1.6249999999999999E-4</v>
      </c>
      <c r="P1876" s="6">
        <f t="shared" si="116"/>
        <v>13</v>
      </c>
      <c r="Q1876" t="s">
        <v>8345</v>
      </c>
      <c r="R1876" t="s">
        <v>8314</v>
      </c>
      <c r="S1876" s="13">
        <f t="shared" si="117"/>
        <v>42529.969131944439</v>
      </c>
      <c r="T1876" s="13">
        <f t="shared" si="118"/>
        <v>42549.760798611103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9"/>
        <v>5.1000000000000004E-3</v>
      </c>
      <c r="P1877" s="6">
        <f t="shared" si="116"/>
        <v>17</v>
      </c>
      <c r="Q1877" t="s">
        <v>8345</v>
      </c>
      <c r="R1877" t="s">
        <v>8314</v>
      </c>
      <c r="S1877" s="13">
        <f t="shared" si="117"/>
        <v>42528.899398148147</v>
      </c>
      <c r="T1877" s="13">
        <f t="shared" si="118"/>
        <v>42588.691064814811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9"/>
        <v>0</v>
      </c>
      <c r="P1878" s="6" t="e">
        <f t="shared" si="116"/>
        <v>#DIV/0!</v>
      </c>
      <c r="Q1878" t="s">
        <v>8345</v>
      </c>
      <c r="R1878" t="s">
        <v>8314</v>
      </c>
      <c r="S1878" s="13">
        <f t="shared" si="117"/>
        <v>41776.284780092588</v>
      </c>
      <c r="T1878" s="13">
        <f t="shared" si="118"/>
        <v>41806.076446759253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9"/>
        <v>0</v>
      </c>
      <c r="P1879" s="6" t="e">
        <f t="shared" si="116"/>
        <v>#DIV/0!</v>
      </c>
      <c r="Q1879" t="s">
        <v>8345</v>
      </c>
      <c r="R1879" t="s">
        <v>8314</v>
      </c>
      <c r="S1879" s="13">
        <f t="shared" si="117"/>
        <v>42035.029224537036</v>
      </c>
      <c r="T1879" s="13">
        <f t="shared" si="118"/>
        <v>42063.820891203701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9"/>
        <v>0</v>
      </c>
      <c r="P1880" s="6" t="e">
        <f t="shared" si="116"/>
        <v>#DIV/0!</v>
      </c>
      <c r="Q1880" t="s">
        <v>8345</v>
      </c>
      <c r="R1880" t="s">
        <v>8314</v>
      </c>
      <c r="S1880" s="13">
        <f t="shared" si="117"/>
        <v>41773.008738425924</v>
      </c>
      <c r="T1880" s="13">
        <f t="shared" si="118"/>
        <v>41802.800405092588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9"/>
        <v>1.1999999999999999E-3</v>
      </c>
      <c r="P1881" s="6">
        <f t="shared" si="116"/>
        <v>3</v>
      </c>
      <c r="Q1881" t="s">
        <v>8345</v>
      </c>
      <c r="R1881" t="s">
        <v>8314</v>
      </c>
      <c r="S1881" s="13">
        <f t="shared" si="117"/>
        <v>42413.649641203709</v>
      </c>
      <c r="T1881" s="13">
        <f t="shared" si="118"/>
        <v>42443.399641203701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9"/>
        <v>0.20080000000000001</v>
      </c>
      <c r="P1882" s="6">
        <f t="shared" si="116"/>
        <v>41.833333333333336</v>
      </c>
      <c r="Q1882" t="s">
        <v>8345</v>
      </c>
      <c r="R1882" t="s">
        <v>8314</v>
      </c>
      <c r="S1882" s="13">
        <f t="shared" si="117"/>
        <v>42430.566898148143</v>
      </c>
      <c r="T1882" s="13">
        <f t="shared" si="118"/>
        <v>42459.31689814815</v>
      </c>
    </row>
    <row r="1883" spans="1:20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9"/>
        <v>1.726845</v>
      </c>
      <c r="P1883" s="6">
        <f t="shared" si="116"/>
        <v>49.338428571428572</v>
      </c>
      <c r="Q1883" t="s">
        <v>8342</v>
      </c>
      <c r="R1883" t="s">
        <v>8311</v>
      </c>
      <c r="S1883" s="13">
        <f t="shared" si="117"/>
        <v>42043.152650462958</v>
      </c>
      <c r="T1883" s="13">
        <f t="shared" si="118"/>
        <v>42072.902650462966</v>
      </c>
    </row>
    <row r="1884" spans="1:20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9"/>
        <v>1.008955223880597</v>
      </c>
      <c r="P1884" s="6">
        <f t="shared" si="116"/>
        <v>41.728395061728392</v>
      </c>
      <c r="Q1884" t="s">
        <v>8342</v>
      </c>
      <c r="R1884" t="s">
        <v>8311</v>
      </c>
      <c r="S1884" s="13">
        <f t="shared" si="117"/>
        <v>41067.949212962965</v>
      </c>
      <c r="T1884" s="13">
        <f t="shared" si="118"/>
        <v>41100.783333333333</v>
      </c>
    </row>
    <row r="1885" spans="1:20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9"/>
        <v>1.0480480480480481</v>
      </c>
      <c r="P1885" s="6">
        <f t="shared" si="116"/>
        <v>32.71875</v>
      </c>
      <c r="Q1885" t="s">
        <v>8342</v>
      </c>
      <c r="R1885" t="s">
        <v>8311</v>
      </c>
      <c r="S1885" s="13">
        <f t="shared" si="117"/>
        <v>40977.948009259257</v>
      </c>
      <c r="T1885" s="13">
        <f t="shared" si="118"/>
        <v>41007.698009259257</v>
      </c>
    </row>
    <row r="1886" spans="1:20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9"/>
        <v>1.351</v>
      </c>
      <c r="P1886" s="6">
        <f t="shared" si="116"/>
        <v>51.96153846153846</v>
      </c>
      <c r="Q1886" t="s">
        <v>8342</v>
      </c>
      <c r="R1886" t="s">
        <v>8311</v>
      </c>
      <c r="S1886" s="13">
        <f t="shared" si="117"/>
        <v>41205.198321759257</v>
      </c>
      <c r="T1886" s="13">
        <f t="shared" si="118"/>
        <v>41240.291666666664</v>
      </c>
    </row>
    <row r="1887" spans="1:20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9"/>
        <v>1.1632786885245903</v>
      </c>
      <c r="P1887" s="6">
        <f t="shared" si="116"/>
        <v>50.685714285714283</v>
      </c>
      <c r="Q1887" t="s">
        <v>8342</v>
      </c>
      <c r="R1887" t="s">
        <v>8311</v>
      </c>
      <c r="S1887" s="13">
        <f t="shared" si="117"/>
        <v>41099.093865740739</v>
      </c>
      <c r="T1887" s="13">
        <f t="shared" si="118"/>
        <v>41131.708333333328</v>
      </c>
    </row>
    <row r="1888" spans="1:20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9"/>
        <v>1.0208333333333333</v>
      </c>
      <c r="P1888" s="6">
        <f t="shared" si="116"/>
        <v>42.241379310344826</v>
      </c>
      <c r="Q1888" t="s">
        <v>8342</v>
      </c>
      <c r="R1888" t="s">
        <v>8311</v>
      </c>
      <c r="S1888" s="13">
        <f t="shared" si="117"/>
        <v>41925.906689814816</v>
      </c>
      <c r="T1888" s="13">
        <f t="shared" si="118"/>
        <v>41955.740023148144</v>
      </c>
    </row>
    <row r="1889" spans="1:20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9"/>
        <v>1.1116666666666666</v>
      </c>
      <c r="P1889" s="6">
        <f t="shared" si="116"/>
        <v>416.875</v>
      </c>
      <c r="Q1889" t="s">
        <v>8342</v>
      </c>
      <c r="R1889" t="s">
        <v>8311</v>
      </c>
      <c r="S1889" s="13">
        <f t="shared" si="117"/>
        <v>42323.800138888888</v>
      </c>
      <c r="T1889" s="13">
        <f t="shared" si="118"/>
        <v>42341.687499999993</v>
      </c>
    </row>
    <row r="1890" spans="1:20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9"/>
        <v>1.6608000000000001</v>
      </c>
      <c r="P1890" s="6">
        <f t="shared" si="116"/>
        <v>46.651685393258425</v>
      </c>
      <c r="Q1890" t="s">
        <v>8342</v>
      </c>
      <c r="R1890" t="s">
        <v>8311</v>
      </c>
      <c r="S1890" s="13">
        <f t="shared" si="117"/>
        <v>40299.239953703705</v>
      </c>
      <c r="T1890" s="13">
        <f t="shared" si="118"/>
        <v>40329.999305555553</v>
      </c>
    </row>
    <row r="1891" spans="1:20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9"/>
        <v>1.0660000000000001</v>
      </c>
      <c r="P1891" s="6">
        <f t="shared" si="116"/>
        <v>48.454545454545453</v>
      </c>
      <c r="Q1891" t="s">
        <v>8342</v>
      </c>
      <c r="R1891" t="s">
        <v>8311</v>
      </c>
      <c r="S1891" s="13">
        <f t="shared" si="117"/>
        <v>41299.793356481481</v>
      </c>
      <c r="T1891" s="13">
        <f t="shared" si="118"/>
        <v>41344.543356481481</v>
      </c>
    </row>
    <row r="1892" spans="1:20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9"/>
        <v>1.4458441666666668</v>
      </c>
      <c r="P1892" s="6">
        <f t="shared" si="116"/>
        <v>70.5289837398374</v>
      </c>
      <c r="Q1892" t="s">
        <v>8342</v>
      </c>
      <c r="R1892" t="s">
        <v>8311</v>
      </c>
      <c r="S1892" s="13">
        <f t="shared" si="117"/>
        <v>41228.786203703705</v>
      </c>
      <c r="T1892" s="13">
        <f t="shared" si="118"/>
        <v>41258.577870370369</v>
      </c>
    </row>
    <row r="1893" spans="1:20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9"/>
        <v>1.0555000000000001</v>
      </c>
      <c r="P1893" s="6">
        <f t="shared" si="116"/>
        <v>87.958333333333329</v>
      </c>
      <c r="Q1893" t="s">
        <v>8342</v>
      </c>
      <c r="R1893" t="s">
        <v>8311</v>
      </c>
      <c r="S1893" s="13">
        <f t="shared" si="117"/>
        <v>40335.798078703701</v>
      </c>
      <c r="T1893" s="13">
        <f t="shared" si="118"/>
        <v>40381.041666666664</v>
      </c>
    </row>
    <row r="1894" spans="1:20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9"/>
        <v>1.3660000000000001</v>
      </c>
      <c r="P1894" s="6">
        <f t="shared" si="116"/>
        <v>26.26923076923077</v>
      </c>
      <c r="Q1894" t="s">
        <v>8342</v>
      </c>
      <c r="R1894" t="s">
        <v>8311</v>
      </c>
      <c r="S1894" s="13">
        <f t="shared" si="117"/>
        <v>40671.637511574074</v>
      </c>
      <c r="T1894" s="13">
        <f t="shared" si="118"/>
        <v>40701.429178240738</v>
      </c>
    </row>
    <row r="1895" spans="1:20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9"/>
        <v>1.04</v>
      </c>
      <c r="P1895" s="6">
        <f t="shared" si="116"/>
        <v>57.777777777777779</v>
      </c>
      <c r="Q1895" t="s">
        <v>8342</v>
      </c>
      <c r="R1895" t="s">
        <v>8311</v>
      </c>
      <c r="S1895" s="13">
        <f t="shared" si="117"/>
        <v>40632.94195601852</v>
      </c>
      <c r="T1895" s="13">
        <f t="shared" si="118"/>
        <v>40648.957638888889</v>
      </c>
    </row>
    <row r="1896" spans="1:20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9"/>
        <v>1.145</v>
      </c>
      <c r="P1896" s="6">
        <f t="shared" si="116"/>
        <v>57.25</v>
      </c>
      <c r="Q1896" t="s">
        <v>8342</v>
      </c>
      <c r="R1896" t="s">
        <v>8311</v>
      </c>
      <c r="S1896" s="13">
        <f t="shared" si="117"/>
        <v>40920.904895833337</v>
      </c>
      <c r="T1896" s="13">
        <f t="shared" si="118"/>
        <v>40951.696562500001</v>
      </c>
    </row>
    <row r="1897" spans="1:20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9"/>
        <v>1.0171957671957672</v>
      </c>
      <c r="P1897" s="6">
        <f t="shared" si="116"/>
        <v>196.34042553191489</v>
      </c>
      <c r="Q1897" t="s">
        <v>8342</v>
      </c>
      <c r="R1897" t="s">
        <v>8311</v>
      </c>
      <c r="S1897" s="13">
        <f t="shared" si="117"/>
        <v>42267.746782407412</v>
      </c>
      <c r="T1897" s="13">
        <f t="shared" si="118"/>
        <v>42297.538449074076</v>
      </c>
    </row>
    <row r="1898" spans="1:20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9"/>
        <v>1.2394678492239468</v>
      </c>
      <c r="P1898" s="6">
        <f t="shared" si="116"/>
        <v>43</v>
      </c>
      <c r="Q1898" t="s">
        <v>8342</v>
      </c>
      <c r="R1898" t="s">
        <v>8311</v>
      </c>
      <c r="S1898" s="13">
        <f t="shared" si="117"/>
        <v>40981.710243055553</v>
      </c>
      <c r="T1898" s="13">
        <f t="shared" si="118"/>
        <v>41011.501909722218</v>
      </c>
    </row>
    <row r="1899" spans="1:20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9"/>
        <v>1.0245669291338582</v>
      </c>
      <c r="P1899" s="6">
        <f t="shared" si="116"/>
        <v>35.551912568306008</v>
      </c>
      <c r="Q1899" t="s">
        <v>8342</v>
      </c>
      <c r="R1899" t="s">
        <v>8311</v>
      </c>
      <c r="S1899" s="13">
        <f t="shared" si="117"/>
        <v>41680.583402777782</v>
      </c>
      <c r="T1899" s="13">
        <f t="shared" si="118"/>
        <v>41702.666666666664</v>
      </c>
    </row>
    <row r="1900" spans="1:20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9"/>
        <v>1.4450000000000001</v>
      </c>
      <c r="P1900" s="6">
        <f t="shared" si="116"/>
        <v>68.80952380952381</v>
      </c>
      <c r="Q1900" t="s">
        <v>8342</v>
      </c>
      <c r="R1900" t="s">
        <v>8311</v>
      </c>
      <c r="S1900" s="13">
        <f t="shared" si="117"/>
        <v>42366.192974537036</v>
      </c>
      <c r="T1900" s="13">
        <f t="shared" si="118"/>
        <v>42401.541666666664</v>
      </c>
    </row>
    <row r="1901" spans="1:20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9"/>
        <v>1.3333333333333333</v>
      </c>
      <c r="P1901" s="6">
        <f t="shared" si="116"/>
        <v>28.571428571428573</v>
      </c>
      <c r="Q1901" t="s">
        <v>8342</v>
      </c>
      <c r="R1901" t="s">
        <v>8311</v>
      </c>
      <c r="S1901" s="13">
        <f t="shared" si="117"/>
        <v>42058.941736111112</v>
      </c>
      <c r="T1901" s="13">
        <f t="shared" si="118"/>
        <v>42088.691736111105</v>
      </c>
    </row>
    <row r="1902" spans="1:20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9"/>
        <v>1.0936440000000001</v>
      </c>
      <c r="P1902" s="6">
        <f t="shared" si="116"/>
        <v>50.631666666666668</v>
      </c>
      <c r="Q1902" t="s">
        <v>8342</v>
      </c>
      <c r="R1902" t="s">
        <v>8311</v>
      </c>
      <c r="S1902" s="13">
        <f t="shared" si="117"/>
        <v>41160.871886574074</v>
      </c>
      <c r="T1902" s="13">
        <f t="shared" si="118"/>
        <v>41188.207638888889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9"/>
        <v>2.696969696969697E-2</v>
      </c>
      <c r="P1903" s="6">
        <f t="shared" si="116"/>
        <v>106.8</v>
      </c>
      <c r="Q1903" t="s">
        <v>8336</v>
      </c>
      <c r="R1903" t="s">
        <v>8354</v>
      </c>
      <c r="S1903" s="13">
        <f t="shared" si="117"/>
        <v>42116.54315972222</v>
      </c>
      <c r="T1903" s="13">
        <f t="shared" si="118"/>
        <v>42146.333333333336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9"/>
        <v>1.2E-2</v>
      </c>
      <c r="P1904" s="6">
        <f t="shared" si="116"/>
        <v>4</v>
      </c>
      <c r="Q1904" t="s">
        <v>8336</v>
      </c>
      <c r="R1904" t="s">
        <v>8354</v>
      </c>
      <c r="S1904" s="13">
        <f t="shared" si="117"/>
        <v>42037.789895833332</v>
      </c>
      <c r="T1904" s="13">
        <f t="shared" si="118"/>
        <v>42067.581562499996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9"/>
        <v>0.46600000000000003</v>
      </c>
      <c r="P1905" s="6">
        <f t="shared" si="116"/>
        <v>34.097560975609753</v>
      </c>
      <c r="Q1905" t="s">
        <v>8336</v>
      </c>
      <c r="R1905" t="s">
        <v>8354</v>
      </c>
      <c r="S1905" s="13">
        <f t="shared" si="117"/>
        <v>42702.770729166667</v>
      </c>
      <c r="T1905" s="13">
        <f t="shared" si="118"/>
        <v>42762.562395833331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9"/>
        <v>1E-3</v>
      </c>
      <c r="P1906" s="6">
        <f t="shared" si="116"/>
        <v>25</v>
      </c>
      <c r="Q1906" t="s">
        <v>8336</v>
      </c>
      <c r="R1906" t="s">
        <v>8354</v>
      </c>
      <c r="S1906" s="13">
        <f t="shared" si="117"/>
        <v>42326.685428240744</v>
      </c>
      <c r="T1906" s="13">
        <f t="shared" si="118"/>
        <v>42371.477094907408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9"/>
        <v>1.6800000000000001E-3</v>
      </c>
      <c r="P1907" s="6">
        <f t="shared" si="116"/>
        <v>10.5</v>
      </c>
      <c r="Q1907" t="s">
        <v>8336</v>
      </c>
      <c r="R1907" t="s">
        <v>8354</v>
      </c>
      <c r="S1907" s="13">
        <f t="shared" si="117"/>
        <v>41859.925856481481</v>
      </c>
      <c r="T1907" s="13">
        <f t="shared" si="118"/>
        <v>41889.717523148145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9"/>
        <v>0.42759999999999998</v>
      </c>
      <c r="P1908" s="6">
        <f t="shared" si="116"/>
        <v>215.95959595959596</v>
      </c>
      <c r="Q1908" t="s">
        <v>8336</v>
      </c>
      <c r="R1908" t="s">
        <v>8354</v>
      </c>
      <c r="S1908" s="13">
        <f t="shared" si="117"/>
        <v>42514.671099537038</v>
      </c>
      <c r="T1908" s="13">
        <f t="shared" si="118"/>
        <v>42544.462766203702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9"/>
        <v>2.8333333333333335E-3</v>
      </c>
      <c r="P1909" s="6">
        <f t="shared" si="116"/>
        <v>21.25</v>
      </c>
      <c r="Q1909" t="s">
        <v>8336</v>
      </c>
      <c r="R1909" t="s">
        <v>8354</v>
      </c>
      <c r="S1909" s="13">
        <f t="shared" si="117"/>
        <v>41767.587094907409</v>
      </c>
      <c r="T1909" s="13">
        <f t="shared" si="118"/>
        <v>41782.378761574073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9"/>
        <v>1.7319999999999999E-2</v>
      </c>
      <c r="P1910" s="6">
        <f t="shared" si="116"/>
        <v>108.25</v>
      </c>
      <c r="Q1910" t="s">
        <v>8336</v>
      </c>
      <c r="R1910" t="s">
        <v>8354</v>
      </c>
      <c r="S1910" s="13">
        <f t="shared" si="117"/>
        <v>42703.917824074073</v>
      </c>
      <c r="T1910" s="13">
        <f t="shared" si="118"/>
        <v>42733.709490740737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9"/>
        <v>0.14111428571428572</v>
      </c>
      <c r="P1911" s="6">
        <f t="shared" si="116"/>
        <v>129.97368421052633</v>
      </c>
      <c r="Q1911" t="s">
        <v>8336</v>
      </c>
      <c r="R1911" t="s">
        <v>8354</v>
      </c>
      <c r="S1911" s="13">
        <f t="shared" si="117"/>
        <v>41905.429155092592</v>
      </c>
      <c r="T1911" s="13">
        <f t="shared" si="118"/>
        <v>41935.220821759256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9"/>
        <v>0.39395294117647056</v>
      </c>
      <c r="P1912" s="6">
        <f t="shared" si="116"/>
        <v>117.49473684210527</v>
      </c>
      <c r="Q1912" t="s">
        <v>8336</v>
      </c>
      <c r="R1912" t="s">
        <v>8354</v>
      </c>
      <c r="S1912" s="13">
        <f t="shared" si="117"/>
        <v>42264.963159722218</v>
      </c>
      <c r="T1912" s="13">
        <f t="shared" si="118"/>
        <v>42308.739583333336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9"/>
        <v>2.3529411764705883E-4</v>
      </c>
      <c r="P1913" s="6">
        <f t="shared" si="116"/>
        <v>10</v>
      </c>
      <c r="Q1913" t="s">
        <v>8336</v>
      </c>
      <c r="R1913" t="s">
        <v>8354</v>
      </c>
      <c r="S1913" s="13">
        <f t="shared" si="117"/>
        <v>41830.033958333333</v>
      </c>
      <c r="T1913" s="13">
        <f t="shared" si="118"/>
        <v>41859.825624999998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9"/>
        <v>0.59299999999999997</v>
      </c>
      <c r="P1914" s="6">
        <f t="shared" si="116"/>
        <v>70.595238095238102</v>
      </c>
      <c r="Q1914" t="s">
        <v>8336</v>
      </c>
      <c r="R1914" t="s">
        <v>8354</v>
      </c>
      <c r="S1914" s="13">
        <f t="shared" si="117"/>
        <v>42129.226388888885</v>
      </c>
      <c r="T1914" s="13">
        <f t="shared" si="118"/>
        <v>42159.018055555549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9"/>
        <v>1.3270833333333334E-2</v>
      </c>
      <c r="P1915" s="6">
        <f t="shared" si="116"/>
        <v>24.5</v>
      </c>
      <c r="Q1915" t="s">
        <v>8336</v>
      </c>
      <c r="R1915" t="s">
        <v>8354</v>
      </c>
      <c r="S1915" s="13">
        <f t="shared" si="117"/>
        <v>41890.511319444442</v>
      </c>
      <c r="T1915" s="13">
        <f t="shared" si="118"/>
        <v>41920.302986111106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9"/>
        <v>9.0090090090090086E-2</v>
      </c>
      <c r="P1916" s="6">
        <f t="shared" si="116"/>
        <v>30</v>
      </c>
      <c r="Q1916" t="s">
        <v>8336</v>
      </c>
      <c r="R1916" t="s">
        <v>8354</v>
      </c>
      <c r="S1916" s="13">
        <f t="shared" si="117"/>
        <v>41929.174456018518</v>
      </c>
      <c r="T1916" s="13">
        <f t="shared" si="118"/>
        <v>41943.957638888889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9"/>
        <v>1.6E-2</v>
      </c>
      <c r="P1917" s="6">
        <f t="shared" si="116"/>
        <v>2</v>
      </c>
      <c r="Q1917" t="s">
        <v>8336</v>
      </c>
      <c r="R1917" t="s">
        <v>8354</v>
      </c>
      <c r="S1917" s="13">
        <f t="shared" si="117"/>
        <v>41864.04886574074</v>
      </c>
      <c r="T1917" s="13">
        <f t="shared" si="118"/>
        <v>41883.840532407405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9"/>
        <v>5.1000000000000004E-3</v>
      </c>
      <c r="P1918" s="6">
        <f t="shared" si="116"/>
        <v>17</v>
      </c>
      <c r="Q1918" t="s">
        <v>8336</v>
      </c>
      <c r="R1918" t="s">
        <v>8354</v>
      </c>
      <c r="S1918" s="13">
        <f t="shared" si="117"/>
        <v>42656.717303240745</v>
      </c>
      <c r="T1918" s="13">
        <f t="shared" si="118"/>
        <v>42681.550636574073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9"/>
        <v>0.52570512820512816</v>
      </c>
      <c r="P1919" s="6">
        <f t="shared" si="116"/>
        <v>2928.9285714285716</v>
      </c>
      <c r="Q1919" t="s">
        <v>8336</v>
      </c>
      <c r="R1919" t="s">
        <v>8354</v>
      </c>
      <c r="S1919" s="13">
        <f t="shared" si="117"/>
        <v>42746.270057870366</v>
      </c>
      <c r="T1919" s="13">
        <f t="shared" si="118"/>
        <v>42776.06172453703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9"/>
        <v>1.04E-2</v>
      </c>
      <c r="P1920" s="6">
        <f t="shared" si="116"/>
        <v>28.888888888888889</v>
      </c>
      <c r="Q1920" t="s">
        <v>8336</v>
      </c>
      <c r="R1920" t="s">
        <v>8354</v>
      </c>
      <c r="S1920" s="13">
        <f t="shared" si="117"/>
        <v>41828.789942129632</v>
      </c>
      <c r="T1920" s="13">
        <f t="shared" si="118"/>
        <v>41863.581608796296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9"/>
        <v>0.47399999999999998</v>
      </c>
      <c r="P1921" s="6">
        <f t="shared" si="116"/>
        <v>29.625</v>
      </c>
      <c r="Q1921" t="s">
        <v>8336</v>
      </c>
      <c r="R1921" t="s">
        <v>8354</v>
      </c>
      <c r="S1921" s="13">
        <f t="shared" si="117"/>
        <v>42113.875567129624</v>
      </c>
      <c r="T1921" s="13">
        <f t="shared" si="118"/>
        <v>42143.667233796288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9"/>
        <v>0.43030000000000002</v>
      </c>
      <c r="P1922" s="6">
        <f t="shared" si="116"/>
        <v>40.980952380952381</v>
      </c>
      <c r="Q1922" t="s">
        <v>8336</v>
      </c>
      <c r="R1922" t="s">
        <v>8354</v>
      </c>
      <c r="S1922" s="13">
        <f t="shared" si="117"/>
        <v>42270.875706018516</v>
      </c>
      <c r="T1922" s="13">
        <f t="shared" si="118"/>
        <v>42298.749999999993</v>
      </c>
    </row>
    <row r="1923" spans="1:20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19"/>
        <v>1.3680000000000001</v>
      </c>
      <c r="P1923" s="6">
        <f t="shared" ref="P1923:P1986" si="120">E1923/L1923</f>
        <v>54</v>
      </c>
      <c r="Q1923" t="s">
        <v>8342</v>
      </c>
      <c r="R1923" t="s">
        <v>8311</v>
      </c>
      <c r="S1923" s="13">
        <f t="shared" ref="S1923:S1986" si="121">(((J1923/60)/60)/24)+DATE(1970,1,1)</f>
        <v>41074.221562500003</v>
      </c>
      <c r="T1923" s="13">
        <f t="shared" ref="T1923:T1986" si="122">(((I1923/60)/60)/24)+DATE(1970,1,1)+(-5/24)</f>
        <v>41104.013229166667</v>
      </c>
    </row>
    <row r="1924" spans="1:20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ref="O1924:O1987" si="123">E1924/D1924</f>
        <v>1.1555</v>
      </c>
      <c r="P1924" s="6">
        <f t="shared" si="120"/>
        <v>36.109375</v>
      </c>
      <c r="Q1924" t="s">
        <v>8342</v>
      </c>
      <c r="R1924" t="s">
        <v>8311</v>
      </c>
      <c r="S1924" s="13">
        <f t="shared" si="121"/>
        <v>41590.255868055552</v>
      </c>
      <c r="T1924" s="13">
        <f t="shared" si="122"/>
        <v>41620.047534722216</v>
      </c>
    </row>
    <row r="1925" spans="1:20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3"/>
        <v>2.4079999999999999</v>
      </c>
      <c r="P1925" s="6">
        <f t="shared" si="120"/>
        <v>23.153846153846153</v>
      </c>
      <c r="Q1925" t="s">
        <v>8342</v>
      </c>
      <c r="R1925" t="s">
        <v>8311</v>
      </c>
      <c r="S1925" s="13">
        <f t="shared" si="121"/>
        <v>40772.848749999997</v>
      </c>
      <c r="T1925" s="13">
        <f t="shared" si="122"/>
        <v>40812.999305555553</v>
      </c>
    </row>
    <row r="1926" spans="1:20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3"/>
        <v>1.1439999999999999</v>
      </c>
      <c r="P1926" s="6">
        <f t="shared" si="120"/>
        <v>104</v>
      </c>
      <c r="Q1926" t="s">
        <v>8342</v>
      </c>
      <c r="R1926" t="s">
        <v>8311</v>
      </c>
      <c r="S1926" s="13">
        <f t="shared" si="121"/>
        <v>41626.761053240742</v>
      </c>
      <c r="T1926" s="13">
        <f t="shared" si="122"/>
        <v>41654.606249999997</v>
      </c>
    </row>
    <row r="1927" spans="1:20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3"/>
        <v>1.1033333333333333</v>
      </c>
      <c r="P1927" s="6">
        <f t="shared" si="120"/>
        <v>31.826923076923077</v>
      </c>
      <c r="Q1927" t="s">
        <v>8342</v>
      </c>
      <c r="R1927" t="s">
        <v>8311</v>
      </c>
      <c r="S1927" s="13">
        <f t="shared" si="121"/>
        <v>41535.90148148148</v>
      </c>
      <c r="T1927" s="13">
        <f t="shared" si="122"/>
        <v>41557.791666666664</v>
      </c>
    </row>
    <row r="1928" spans="1:20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3"/>
        <v>1.9537933333333333</v>
      </c>
      <c r="P1928" s="6">
        <f t="shared" si="120"/>
        <v>27.3896261682243</v>
      </c>
      <c r="Q1928" t="s">
        <v>8342</v>
      </c>
      <c r="R1928" t="s">
        <v>8311</v>
      </c>
      <c r="S1928" s="13">
        <f t="shared" si="121"/>
        <v>40456.954351851848</v>
      </c>
      <c r="T1928" s="13">
        <f t="shared" si="122"/>
        <v>40483.80972222222</v>
      </c>
    </row>
    <row r="1929" spans="1:20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3"/>
        <v>1.0333333333333334</v>
      </c>
      <c r="P1929" s="6">
        <f t="shared" si="120"/>
        <v>56.363636363636367</v>
      </c>
      <c r="Q1929" t="s">
        <v>8342</v>
      </c>
      <c r="R1929" t="s">
        <v>8311</v>
      </c>
      <c r="S1929" s="13">
        <f t="shared" si="121"/>
        <v>40960.861562500002</v>
      </c>
      <c r="T1929" s="13">
        <f t="shared" si="122"/>
        <v>40975.999305555553</v>
      </c>
    </row>
    <row r="1930" spans="1:20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3"/>
        <v>1.031372549019608</v>
      </c>
      <c r="P1930" s="6">
        <f t="shared" si="120"/>
        <v>77.352941176470594</v>
      </c>
      <c r="Q1930" t="s">
        <v>8342</v>
      </c>
      <c r="R1930" t="s">
        <v>8311</v>
      </c>
      <c r="S1930" s="13">
        <f t="shared" si="121"/>
        <v>41371.648078703707</v>
      </c>
      <c r="T1930" s="13">
        <f t="shared" si="122"/>
        <v>41401.439745370371</v>
      </c>
    </row>
    <row r="1931" spans="1:20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3"/>
        <v>1.003125</v>
      </c>
      <c r="P1931" s="6">
        <f t="shared" si="120"/>
        <v>42.8</v>
      </c>
      <c r="Q1931" t="s">
        <v>8342</v>
      </c>
      <c r="R1931" t="s">
        <v>8311</v>
      </c>
      <c r="S1931" s="13">
        <f t="shared" si="121"/>
        <v>40687.021597222221</v>
      </c>
      <c r="T1931" s="13">
        <f t="shared" si="122"/>
        <v>40728.813263888886</v>
      </c>
    </row>
    <row r="1932" spans="1:20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3"/>
        <v>1.27</v>
      </c>
      <c r="P1932" s="6">
        <f t="shared" si="120"/>
        <v>48.846153846153847</v>
      </c>
      <c r="Q1932" t="s">
        <v>8342</v>
      </c>
      <c r="R1932" t="s">
        <v>8311</v>
      </c>
      <c r="S1932" s="13">
        <f t="shared" si="121"/>
        <v>41402.558819444443</v>
      </c>
      <c r="T1932" s="13">
        <f t="shared" si="122"/>
        <v>41462.350486111107</v>
      </c>
    </row>
    <row r="1933" spans="1:20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3"/>
        <v>1.20601</v>
      </c>
      <c r="P1933" s="6">
        <f t="shared" si="120"/>
        <v>48.240400000000001</v>
      </c>
      <c r="Q1933" t="s">
        <v>8342</v>
      </c>
      <c r="R1933" t="s">
        <v>8311</v>
      </c>
      <c r="S1933" s="13">
        <f t="shared" si="121"/>
        <v>41037.892465277779</v>
      </c>
      <c r="T1933" s="13">
        <f t="shared" si="122"/>
        <v>41050.9375</v>
      </c>
    </row>
    <row r="1934" spans="1:20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3"/>
        <v>1.0699047619047619</v>
      </c>
      <c r="P1934" s="6">
        <f t="shared" si="120"/>
        <v>70.212500000000006</v>
      </c>
      <c r="Q1934" t="s">
        <v>8342</v>
      </c>
      <c r="R1934" t="s">
        <v>8311</v>
      </c>
      <c r="S1934" s="13">
        <f t="shared" si="121"/>
        <v>40911.809872685182</v>
      </c>
      <c r="T1934" s="13">
        <f t="shared" si="122"/>
        <v>40932.601539351846</v>
      </c>
    </row>
    <row r="1935" spans="1:20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3"/>
        <v>1.7243333333333333</v>
      </c>
      <c r="P1935" s="6">
        <f t="shared" si="120"/>
        <v>94.054545454545448</v>
      </c>
      <c r="Q1935" t="s">
        <v>8342</v>
      </c>
      <c r="R1935" t="s">
        <v>8311</v>
      </c>
      <c r="S1935" s="13">
        <f t="shared" si="121"/>
        <v>41879.130868055552</v>
      </c>
      <c r="T1935" s="13">
        <f t="shared" si="122"/>
        <v>41908.922534722216</v>
      </c>
    </row>
    <row r="1936" spans="1:20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3"/>
        <v>1.2362</v>
      </c>
      <c r="P1936" s="6">
        <f t="shared" si="120"/>
        <v>80.272727272727266</v>
      </c>
      <c r="Q1936" t="s">
        <v>8342</v>
      </c>
      <c r="R1936" t="s">
        <v>8311</v>
      </c>
      <c r="S1936" s="13">
        <f t="shared" si="121"/>
        <v>40865.867141203707</v>
      </c>
      <c r="T1936" s="13">
        <f t="shared" si="122"/>
        <v>40902</v>
      </c>
    </row>
    <row r="1937" spans="1:20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3"/>
        <v>1.0840000000000001</v>
      </c>
      <c r="P1937" s="6">
        <f t="shared" si="120"/>
        <v>54.2</v>
      </c>
      <c r="Q1937" t="s">
        <v>8342</v>
      </c>
      <c r="R1937" t="s">
        <v>8311</v>
      </c>
      <c r="S1937" s="13">
        <f t="shared" si="121"/>
        <v>41773.932534722226</v>
      </c>
      <c r="T1937" s="13">
        <f t="shared" si="122"/>
        <v>41810.999305555553</v>
      </c>
    </row>
    <row r="1938" spans="1:20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3"/>
        <v>1.1652013333333333</v>
      </c>
      <c r="P1938" s="6">
        <f t="shared" si="120"/>
        <v>60.26903448275862</v>
      </c>
      <c r="Q1938" t="s">
        <v>8342</v>
      </c>
      <c r="R1938" t="s">
        <v>8311</v>
      </c>
      <c r="S1938" s="13">
        <f t="shared" si="121"/>
        <v>40852.889699074076</v>
      </c>
      <c r="T1938" s="13">
        <f t="shared" si="122"/>
        <v>40883.040972222218</v>
      </c>
    </row>
    <row r="1939" spans="1:20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3"/>
        <v>1.8724499999999999</v>
      </c>
      <c r="P1939" s="6">
        <f t="shared" si="120"/>
        <v>38.740344827586206</v>
      </c>
      <c r="Q1939" t="s">
        <v>8342</v>
      </c>
      <c r="R1939" t="s">
        <v>8311</v>
      </c>
      <c r="S1939" s="13">
        <f t="shared" si="121"/>
        <v>41059.118993055556</v>
      </c>
      <c r="T1939" s="13">
        <f t="shared" si="122"/>
        <v>41074.957638888889</v>
      </c>
    </row>
    <row r="1940" spans="1:20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3"/>
        <v>1.1593333333333333</v>
      </c>
      <c r="P1940" s="6">
        <f t="shared" si="120"/>
        <v>152.54385964912279</v>
      </c>
      <c r="Q1940" t="s">
        <v>8342</v>
      </c>
      <c r="R1940" t="s">
        <v>8311</v>
      </c>
      <c r="S1940" s="13">
        <f t="shared" si="121"/>
        <v>41426.259618055556</v>
      </c>
      <c r="T1940" s="13">
        <f t="shared" si="122"/>
        <v>41457</v>
      </c>
    </row>
    <row r="1941" spans="1:20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3"/>
        <v>1.107</v>
      </c>
      <c r="P1941" s="6">
        <f t="shared" si="120"/>
        <v>115.3125</v>
      </c>
      <c r="Q1941" t="s">
        <v>8342</v>
      </c>
      <c r="R1941" t="s">
        <v>8311</v>
      </c>
      <c r="S1941" s="13">
        <f t="shared" si="121"/>
        <v>41313.985046296293</v>
      </c>
      <c r="T1941" s="13">
        <f t="shared" si="122"/>
        <v>41343.735046296293</v>
      </c>
    </row>
    <row r="1942" spans="1:20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3"/>
        <v>1.7092307692307693</v>
      </c>
      <c r="P1942" s="6">
        <f t="shared" si="120"/>
        <v>35.838709677419352</v>
      </c>
      <c r="Q1942" t="s">
        <v>8342</v>
      </c>
      <c r="R1942" t="s">
        <v>8311</v>
      </c>
      <c r="S1942" s="13">
        <f t="shared" si="121"/>
        <v>40670.507326388892</v>
      </c>
      <c r="T1942" s="13">
        <f t="shared" si="122"/>
        <v>40708.957638888889</v>
      </c>
    </row>
    <row r="1943" spans="1:20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3"/>
        <v>1.2611835600000001</v>
      </c>
      <c r="P1943" s="6">
        <f t="shared" si="120"/>
        <v>64.570118779438872</v>
      </c>
      <c r="Q1943" t="s">
        <v>8336</v>
      </c>
      <c r="R1943" t="s">
        <v>8355</v>
      </c>
      <c r="S1943" s="13">
        <f t="shared" si="121"/>
        <v>41744.290868055556</v>
      </c>
      <c r="T1943" s="13">
        <f t="shared" si="122"/>
        <v>41774.08253472222</v>
      </c>
    </row>
    <row r="1944" spans="1:20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3"/>
        <v>1.3844033333333334</v>
      </c>
      <c r="P1944" s="6">
        <f t="shared" si="120"/>
        <v>87.436000000000007</v>
      </c>
      <c r="Q1944" t="s">
        <v>8336</v>
      </c>
      <c r="R1944" t="s">
        <v>8355</v>
      </c>
      <c r="S1944" s="13">
        <f t="shared" si="121"/>
        <v>40638.828009259261</v>
      </c>
      <c r="T1944" s="13">
        <f t="shared" si="122"/>
        <v>40728.619675925926</v>
      </c>
    </row>
    <row r="1945" spans="1:20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3"/>
        <v>17.052499999999998</v>
      </c>
      <c r="P1945" s="6">
        <f t="shared" si="120"/>
        <v>68.815577078288939</v>
      </c>
      <c r="Q1945" t="s">
        <v>8336</v>
      </c>
      <c r="R1945" t="s">
        <v>8355</v>
      </c>
      <c r="S1945" s="13">
        <f t="shared" si="121"/>
        <v>42548.269861111112</v>
      </c>
      <c r="T1945" s="13">
        <f t="shared" si="122"/>
        <v>42593.061527777776</v>
      </c>
    </row>
    <row r="1946" spans="1:20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3"/>
        <v>7.8805550000000002</v>
      </c>
      <c r="P1946" s="6">
        <f t="shared" si="120"/>
        <v>176.200223588597</v>
      </c>
      <c r="Q1946" t="s">
        <v>8336</v>
      </c>
      <c r="R1946" t="s">
        <v>8355</v>
      </c>
      <c r="S1946" s="13">
        <f t="shared" si="121"/>
        <v>41730.584374999999</v>
      </c>
      <c r="T1946" s="13">
        <f t="shared" si="122"/>
        <v>41760.376041666663</v>
      </c>
    </row>
    <row r="1947" spans="1:20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3"/>
        <v>3.4801799999999998</v>
      </c>
      <c r="P1947" s="6">
        <f t="shared" si="120"/>
        <v>511.79117647058825</v>
      </c>
      <c r="Q1947" t="s">
        <v>8336</v>
      </c>
      <c r="R1947" t="s">
        <v>8355</v>
      </c>
      <c r="S1947" s="13">
        <f t="shared" si="121"/>
        <v>42157.251828703709</v>
      </c>
      <c r="T1947" s="13">
        <f t="shared" si="122"/>
        <v>42197.043495370373</v>
      </c>
    </row>
    <row r="1948" spans="1:20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3"/>
        <v>1.4974666666666667</v>
      </c>
      <c r="P1948" s="6">
        <f t="shared" si="120"/>
        <v>160.44285714285715</v>
      </c>
      <c r="Q1948" t="s">
        <v>8336</v>
      </c>
      <c r="R1948" t="s">
        <v>8355</v>
      </c>
      <c r="S1948" s="13">
        <f t="shared" si="121"/>
        <v>41689.150011574071</v>
      </c>
      <c r="T1948" s="13">
        <f t="shared" si="122"/>
        <v>41748.900011574071</v>
      </c>
    </row>
    <row r="1949" spans="1:20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3"/>
        <v>1.0063375000000001</v>
      </c>
      <c r="P1949" s="6">
        <f t="shared" si="120"/>
        <v>35.003043478260871</v>
      </c>
      <c r="Q1949" t="s">
        <v>8336</v>
      </c>
      <c r="R1949" t="s">
        <v>8355</v>
      </c>
      <c r="S1949" s="13">
        <f t="shared" si="121"/>
        <v>40102.918055555558</v>
      </c>
      <c r="T1949" s="13">
        <f t="shared" si="122"/>
        <v>40140.040972222218</v>
      </c>
    </row>
    <row r="1950" spans="1:20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3"/>
        <v>8.0021100000000001</v>
      </c>
      <c r="P1950" s="6">
        <f t="shared" si="120"/>
        <v>188.50671378091872</v>
      </c>
      <c r="Q1950" t="s">
        <v>8336</v>
      </c>
      <c r="R1950" t="s">
        <v>8355</v>
      </c>
      <c r="S1950" s="13">
        <f t="shared" si="121"/>
        <v>42473.604270833333</v>
      </c>
      <c r="T1950" s="13">
        <f t="shared" si="122"/>
        <v>42527.501388888886</v>
      </c>
    </row>
    <row r="1951" spans="1:20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3"/>
        <v>1.0600260000000001</v>
      </c>
      <c r="P1951" s="6">
        <f t="shared" si="120"/>
        <v>56.204984093319197</v>
      </c>
      <c r="Q1951" t="s">
        <v>8336</v>
      </c>
      <c r="R1951" t="s">
        <v>8355</v>
      </c>
      <c r="S1951" s="13">
        <f t="shared" si="121"/>
        <v>41800.423043981478</v>
      </c>
      <c r="T1951" s="13">
        <f t="shared" si="122"/>
        <v>41830.214710648142</v>
      </c>
    </row>
    <row r="1952" spans="1:20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3"/>
        <v>2.0051866666666669</v>
      </c>
      <c r="P1952" s="6">
        <f t="shared" si="120"/>
        <v>51.3054157782516</v>
      </c>
      <c r="Q1952" t="s">
        <v>8336</v>
      </c>
      <c r="R1952" t="s">
        <v>8355</v>
      </c>
      <c r="S1952" s="13">
        <f t="shared" si="121"/>
        <v>40624.181400462963</v>
      </c>
      <c r="T1952" s="13">
        <f t="shared" si="122"/>
        <v>40654.973067129627</v>
      </c>
    </row>
    <row r="1953" spans="1:20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3"/>
        <v>2.1244399999999999</v>
      </c>
      <c r="P1953" s="6">
        <f t="shared" si="120"/>
        <v>127.36450839328538</v>
      </c>
      <c r="Q1953" t="s">
        <v>8336</v>
      </c>
      <c r="R1953" t="s">
        <v>8355</v>
      </c>
      <c r="S1953" s="13">
        <f t="shared" si="121"/>
        <v>42651.420567129629</v>
      </c>
      <c r="T1953" s="13">
        <f t="shared" si="122"/>
        <v>42681.253900462958</v>
      </c>
    </row>
    <row r="1954" spans="1:20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3"/>
        <v>1.9847237142857144</v>
      </c>
      <c r="P1954" s="6">
        <f t="shared" si="120"/>
        <v>101.85532258064516</v>
      </c>
      <c r="Q1954" t="s">
        <v>8336</v>
      </c>
      <c r="R1954" t="s">
        <v>8355</v>
      </c>
      <c r="S1954" s="13">
        <f t="shared" si="121"/>
        <v>41526.60665509259</v>
      </c>
      <c r="T1954" s="13">
        <f t="shared" si="122"/>
        <v>41563.398321759254</v>
      </c>
    </row>
    <row r="1955" spans="1:20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3"/>
        <v>2.2594666666666665</v>
      </c>
      <c r="P1955" s="6">
        <f t="shared" si="120"/>
        <v>230.55782312925169</v>
      </c>
      <c r="Q1955" t="s">
        <v>8336</v>
      </c>
      <c r="R1955" t="s">
        <v>8355</v>
      </c>
      <c r="S1955" s="13">
        <f t="shared" si="121"/>
        <v>40941.199826388889</v>
      </c>
      <c r="T1955" s="13">
        <f t="shared" si="122"/>
        <v>40969.916666666664</v>
      </c>
    </row>
    <row r="1956" spans="1:20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3"/>
        <v>6.9894800000000004</v>
      </c>
      <c r="P1956" s="6">
        <f t="shared" si="120"/>
        <v>842.10602409638557</v>
      </c>
      <c r="Q1956" t="s">
        <v>8336</v>
      </c>
      <c r="R1956" t="s">
        <v>8355</v>
      </c>
      <c r="S1956" s="13">
        <f t="shared" si="121"/>
        <v>42394.580740740741</v>
      </c>
      <c r="T1956" s="13">
        <f t="shared" si="122"/>
        <v>42440.999999999993</v>
      </c>
    </row>
    <row r="1957" spans="1:20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3"/>
        <v>3.9859528571428569</v>
      </c>
      <c r="P1957" s="6">
        <f t="shared" si="120"/>
        <v>577.27593103448271</v>
      </c>
      <c r="Q1957" t="s">
        <v>8336</v>
      </c>
      <c r="R1957" t="s">
        <v>8355</v>
      </c>
      <c r="S1957" s="13">
        <f t="shared" si="121"/>
        <v>41020.271770833337</v>
      </c>
      <c r="T1957" s="13">
        <f t="shared" si="122"/>
        <v>41052.583333333328</v>
      </c>
    </row>
    <row r="1958" spans="1:20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3"/>
        <v>2.9403333333333332</v>
      </c>
      <c r="P1958" s="6">
        <f t="shared" si="120"/>
        <v>483.34246575342468</v>
      </c>
      <c r="Q1958" t="s">
        <v>8336</v>
      </c>
      <c r="R1958" t="s">
        <v>8355</v>
      </c>
      <c r="S1958" s="13">
        <f t="shared" si="121"/>
        <v>42067.923668981486</v>
      </c>
      <c r="T1958" s="13">
        <f t="shared" si="122"/>
        <v>42112.673668981479</v>
      </c>
    </row>
    <row r="1959" spans="1:20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3"/>
        <v>1.6750470000000002</v>
      </c>
      <c r="P1959" s="6">
        <f t="shared" si="120"/>
        <v>76.138500000000008</v>
      </c>
      <c r="Q1959" t="s">
        <v>8336</v>
      </c>
      <c r="R1959" t="s">
        <v>8355</v>
      </c>
      <c r="S1959" s="13">
        <f t="shared" si="121"/>
        <v>41179.098530092589</v>
      </c>
      <c r="T1959" s="13">
        <f t="shared" si="122"/>
        <v>41208.890196759254</v>
      </c>
    </row>
    <row r="1960" spans="1:20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3"/>
        <v>14.355717142857143</v>
      </c>
      <c r="P1960" s="6">
        <f t="shared" si="120"/>
        <v>74.107684365781708</v>
      </c>
      <c r="Q1960" t="s">
        <v>8336</v>
      </c>
      <c r="R1960" t="s">
        <v>8355</v>
      </c>
      <c r="S1960" s="13">
        <f t="shared" si="121"/>
        <v>41326.987974537034</v>
      </c>
      <c r="T1960" s="13">
        <f t="shared" si="122"/>
        <v>41356.737974537034</v>
      </c>
    </row>
    <row r="1961" spans="1:20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3"/>
        <v>1.5673440000000001</v>
      </c>
      <c r="P1961" s="6">
        <f t="shared" si="120"/>
        <v>36.965660377358489</v>
      </c>
      <c r="Q1961" t="s">
        <v>8336</v>
      </c>
      <c r="R1961" t="s">
        <v>8355</v>
      </c>
      <c r="S1961" s="13">
        <f t="shared" si="121"/>
        <v>41871.845601851855</v>
      </c>
      <c r="T1961" s="13">
        <f t="shared" si="122"/>
        <v>41912.791666666664</v>
      </c>
    </row>
    <row r="1962" spans="1:20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3"/>
        <v>1.1790285714285715</v>
      </c>
      <c r="P1962" s="6">
        <f t="shared" si="120"/>
        <v>2500.969696969697</v>
      </c>
      <c r="Q1962" t="s">
        <v>8336</v>
      </c>
      <c r="R1962" t="s">
        <v>8355</v>
      </c>
      <c r="S1962" s="13">
        <f t="shared" si="121"/>
        <v>41964.362743055557</v>
      </c>
      <c r="T1962" s="13">
        <f t="shared" si="122"/>
        <v>41994.154409722221</v>
      </c>
    </row>
    <row r="1963" spans="1:20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3"/>
        <v>11.053811999999999</v>
      </c>
      <c r="P1963" s="6">
        <f t="shared" si="120"/>
        <v>67.690214329454989</v>
      </c>
      <c r="Q1963" t="s">
        <v>8336</v>
      </c>
      <c r="R1963" t="s">
        <v>8355</v>
      </c>
      <c r="S1963" s="13">
        <f t="shared" si="121"/>
        <v>41148.194641203707</v>
      </c>
      <c r="T1963" s="13">
        <f t="shared" si="122"/>
        <v>41187.957638888889</v>
      </c>
    </row>
    <row r="1964" spans="1:20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3"/>
        <v>1.9292499999999999</v>
      </c>
      <c r="P1964" s="6">
        <f t="shared" si="120"/>
        <v>63.04738562091503</v>
      </c>
      <c r="Q1964" t="s">
        <v>8336</v>
      </c>
      <c r="R1964" t="s">
        <v>8355</v>
      </c>
      <c r="S1964" s="13">
        <f t="shared" si="121"/>
        <v>41742.780509259261</v>
      </c>
      <c r="T1964" s="13">
        <f t="shared" si="122"/>
        <v>41772.572175925925</v>
      </c>
    </row>
    <row r="1965" spans="1:20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3"/>
        <v>1.268842105263158</v>
      </c>
      <c r="P1965" s="6">
        <f t="shared" si="120"/>
        <v>117.6</v>
      </c>
      <c r="Q1965" t="s">
        <v>8336</v>
      </c>
      <c r="R1965" t="s">
        <v>8355</v>
      </c>
      <c r="S1965" s="13">
        <f t="shared" si="121"/>
        <v>41863.429791666669</v>
      </c>
      <c r="T1965" s="13">
        <f t="shared" si="122"/>
        <v>41898.221458333333</v>
      </c>
    </row>
    <row r="1966" spans="1:20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3"/>
        <v>2.5957748878923765</v>
      </c>
      <c r="P1966" s="6">
        <f t="shared" si="120"/>
        <v>180.75185011709601</v>
      </c>
      <c r="Q1966" t="s">
        <v>8336</v>
      </c>
      <c r="R1966" t="s">
        <v>8355</v>
      </c>
      <c r="S1966" s="13">
        <f t="shared" si="121"/>
        <v>42452.272824074069</v>
      </c>
      <c r="T1966" s="13">
        <f t="shared" si="122"/>
        <v>42482.064490740733</v>
      </c>
    </row>
    <row r="1967" spans="1:20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3"/>
        <v>2.6227999999999998</v>
      </c>
      <c r="P1967" s="6">
        <f t="shared" si="120"/>
        <v>127.32038834951456</v>
      </c>
      <c r="Q1967" t="s">
        <v>8336</v>
      </c>
      <c r="R1967" t="s">
        <v>8355</v>
      </c>
      <c r="S1967" s="13">
        <f t="shared" si="121"/>
        <v>40898.089236111111</v>
      </c>
      <c r="T1967" s="13">
        <f t="shared" si="122"/>
        <v>40919.833333333328</v>
      </c>
    </row>
    <row r="1968" spans="1:20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3"/>
        <v>2.0674309000000002</v>
      </c>
      <c r="P1968" s="6">
        <f t="shared" si="120"/>
        <v>136.6444745538665</v>
      </c>
      <c r="Q1968" t="s">
        <v>8336</v>
      </c>
      <c r="R1968" t="s">
        <v>8355</v>
      </c>
      <c r="S1968" s="13">
        <f t="shared" si="121"/>
        <v>41835.540486111109</v>
      </c>
      <c r="T1968" s="13">
        <f t="shared" si="122"/>
        <v>41865.332152777773</v>
      </c>
    </row>
    <row r="1969" spans="1:20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3"/>
        <v>3.7012999999999998</v>
      </c>
      <c r="P1969" s="6">
        <f t="shared" si="120"/>
        <v>182.78024691358024</v>
      </c>
      <c r="Q1969" t="s">
        <v>8336</v>
      </c>
      <c r="R1969" t="s">
        <v>8355</v>
      </c>
      <c r="S1969" s="13">
        <f t="shared" si="121"/>
        <v>41730.663530092592</v>
      </c>
      <c r="T1969" s="13">
        <f t="shared" si="122"/>
        <v>41760.455196759256</v>
      </c>
    </row>
    <row r="1970" spans="1:20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3"/>
        <v>2.8496600000000001</v>
      </c>
      <c r="P1970" s="6">
        <f t="shared" si="120"/>
        <v>279.37843137254902</v>
      </c>
      <c r="Q1970" t="s">
        <v>8336</v>
      </c>
      <c r="R1970" t="s">
        <v>8355</v>
      </c>
      <c r="S1970" s="13">
        <f t="shared" si="121"/>
        <v>42676.586979166663</v>
      </c>
      <c r="T1970" s="13">
        <f t="shared" si="122"/>
        <v>42707.420312499999</v>
      </c>
    </row>
    <row r="1971" spans="1:20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3"/>
        <v>5.7907999999999999</v>
      </c>
      <c r="P1971" s="6">
        <f t="shared" si="120"/>
        <v>61.375728669846318</v>
      </c>
      <c r="Q1971" t="s">
        <v>8336</v>
      </c>
      <c r="R1971" t="s">
        <v>8355</v>
      </c>
      <c r="S1971" s="13">
        <f t="shared" si="121"/>
        <v>42557.792453703703</v>
      </c>
      <c r="T1971" s="13">
        <f t="shared" si="122"/>
        <v>42587.584120370368</v>
      </c>
    </row>
    <row r="1972" spans="1:20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3"/>
        <v>11.318</v>
      </c>
      <c r="P1972" s="6">
        <f t="shared" si="120"/>
        <v>80.727532097004286</v>
      </c>
      <c r="Q1972" t="s">
        <v>8336</v>
      </c>
      <c r="R1972" t="s">
        <v>8355</v>
      </c>
      <c r="S1972" s="13">
        <f t="shared" si="121"/>
        <v>41324.193298611113</v>
      </c>
      <c r="T1972" s="13">
        <f t="shared" si="122"/>
        <v>41383.943298611113</v>
      </c>
    </row>
    <row r="1973" spans="1:20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3"/>
        <v>2.6302771750000002</v>
      </c>
      <c r="P1973" s="6">
        <f t="shared" si="120"/>
        <v>272.35590732591254</v>
      </c>
      <c r="Q1973" t="s">
        <v>8336</v>
      </c>
      <c r="R1973" t="s">
        <v>8355</v>
      </c>
      <c r="S1973" s="13">
        <f t="shared" si="121"/>
        <v>41561.500706018516</v>
      </c>
      <c r="T1973" s="13">
        <f t="shared" si="122"/>
        <v>41592.958333333328</v>
      </c>
    </row>
    <row r="1974" spans="1:20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3"/>
        <v>6.7447999999999997</v>
      </c>
      <c r="P1974" s="6">
        <f t="shared" si="120"/>
        <v>70.848739495798313</v>
      </c>
      <c r="Q1974" t="s">
        <v>8336</v>
      </c>
      <c r="R1974" t="s">
        <v>8355</v>
      </c>
      <c r="S1974" s="13">
        <f t="shared" si="121"/>
        <v>41201.012083333335</v>
      </c>
      <c r="T1974" s="13">
        <f t="shared" si="122"/>
        <v>41230.845416666663</v>
      </c>
    </row>
    <row r="1975" spans="1:20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3"/>
        <v>2.5683081313131315</v>
      </c>
      <c r="P1975" s="6">
        <f t="shared" si="120"/>
        <v>247.94003412969283</v>
      </c>
      <c r="Q1975" t="s">
        <v>8336</v>
      </c>
      <c r="R1975" t="s">
        <v>8355</v>
      </c>
      <c r="S1975" s="13">
        <f t="shared" si="121"/>
        <v>42549.722962962958</v>
      </c>
      <c r="T1975" s="13">
        <f t="shared" si="122"/>
        <v>42588.083333333336</v>
      </c>
    </row>
    <row r="1976" spans="1:20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3"/>
        <v>3.7549600000000001</v>
      </c>
      <c r="P1976" s="6">
        <f t="shared" si="120"/>
        <v>186.81393034825871</v>
      </c>
      <c r="Q1976" t="s">
        <v>8336</v>
      </c>
      <c r="R1976" t="s">
        <v>8355</v>
      </c>
      <c r="S1976" s="13">
        <f t="shared" si="121"/>
        <v>41445.334131944444</v>
      </c>
      <c r="T1976" s="13">
        <f t="shared" si="122"/>
        <v>41505.125798611109</v>
      </c>
    </row>
    <row r="1977" spans="1:20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3"/>
        <v>2.0870837499999997</v>
      </c>
      <c r="P1977" s="6">
        <f t="shared" si="120"/>
        <v>131.98948616600788</v>
      </c>
      <c r="Q1977" t="s">
        <v>8336</v>
      </c>
      <c r="R1977" t="s">
        <v>8355</v>
      </c>
      <c r="S1977" s="13">
        <f t="shared" si="121"/>
        <v>41313.755219907405</v>
      </c>
      <c r="T1977" s="13">
        <f t="shared" si="122"/>
        <v>41343.54688657407</v>
      </c>
    </row>
    <row r="1978" spans="1:20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3"/>
        <v>3.4660000000000002</v>
      </c>
      <c r="P1978" s="6">
        <f t="shared" si="120"/>
        <v>29.310782241014799</v>
      </c>
      <c r="Q1978" t="s">
        <v>8336</v>
      </c>
      <c r="R1978" t="s">
        <v>8355</v>
      </c>
      <c r="S1978" s="13">
        <f t="shared" si="121"/>
        <v>41438.899594907409</v>
      </c>
      <c r="T1978" s="13">
        <f t="shared" si="122"/>
        <v>41468.691261574073</v>
      </c>
    </row>
    <row r="1979" spans="1:20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3"/>
        <v>4.0232999999999999</v>
      </c>
      <c r="P1979" s="6">
        <f t="shared" si="120"/>
        <v>245.02436053593178</v>
      </c>
      <c r="Q1979" t="s">
        <v>8336</v>
      </c>
      <c r="R1979" t="s">
        <v>8355</v>
      </c>
      <c r="S1979" s="13">
        <f t="shared" si="121"/>
        <v>42311.216898148152</v>
      </c>
      <c r="T1979" s="13">
        <f t="shared" si="122"/>
        <v>42357.124305555553</v>
      </c>
    </row>
    <row r="1980" spans="1:20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3"/>
        <v>10.2684514</v>
      </c>
      <c r="P1980" s="6">
        <f t="shared" si="120"/>
        <v>1323.2540463917526</v>
      </c>
      <c r="Q1980" t="s">
        <v>8336</v>
      </c>
      <c r="R1980" t="s">
        <v>8355</v>
      </c>
      <c r="S1980" s="13">
        <f t="shared" si="121"/>
        <v>41039.225601851853</v>
      </c>
      <c r="T1980" s="13">
        <f t="shared" si="122"/>
        <v>41072.083333333328</v>
      </c>
    </row>
    <row r="1981" spans="1:20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3"/>
        <v>1.14901155</v>
      </c>
      <c r="P1981" s="6">
        <f t="shared" si="120"/>
        <v>282.65966789667897</v>
      </c>
      <c r="Q1981" t="s">
        <v>8336</v>
      </c>
      <c r="R1981" t="s">
        <v>8355</v>
      </c>
      <c r="S1981" s="13">
        <f t="shared" si="121"/>
        <v>42290.460023148145</v>
      </c>
      <c r="T1981" s="13">
        <f t="shared" si="122"/>
        <v>42326.999305555553</v>
      </c>
    </row>
    <row r="1982" spans="1:20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3"/>
        <v>3.5482402000000004</v>
      </c>
      <c r="P1982" s="6">
        <f t="shared" si="120"/>
        <v>91.214401028277635</v>
      </c>
      <c r="Q1982" t="s">
        <v>8336</v>
      </c>
      <c r="R1982" t="s">
        <v>8355</v>
      </c>
      <c r="S1982" s="13">
        <f t="shared" si="121"/>
        <v>42423.542384259257</v>
      </c>
      <c r="T1982" s="13">
        <f t="shared" si="122"/>
        <v>42463.292384259257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3"/>
        <v>5.0799999999999998E-2</v>
      </c>
      <c r="P1983" s="6">
        <f t="shared" si="120"/>
        <v>31.75</v>
      </c>
      <c r="Q1983" t="s">
        <v>8347</v>
      </c>
      <c r="R1983" t="s">
        <v>8356</v>
      </c>
      <c r="S1983" s="13">
        <f t="shared" si="121"/>
        <v>41799.725289351853</v>
      </c>
      <c r="T1983" s="13">
        <f t="shared" si="122"/>
        <v>41829.516956018517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3"/>
        <v>0</v>
      </c>
      <c r="P1984" s="6" t="e">
        <f t="shared" si="120"/>
        <v>#DIV/0!</v>
      </c>
      <c r="Q1984" t="s">
        <v>8347</v>
      </c>
      <c r="R1984" t="s">
        <v>8356</v>
      </c>
      <c r="S1984" s="13">
        <f t="shared" si="121"/>
        <v>42678.586655092593</v>
      </c>
      <c r="T1984" s="13">
        <f t="shared" si="122"/>
        <v>42708.419988425921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3"/>
        <v>4.2999999999999997E-2</v>
      </c>
      <c r="P1985" s="6">
        <f t="shared" si="120"/>
        <v>88.6875</v>
      </c>
      <c r="Q1985" t="s">
        <v>8347</v>
      </c>
      <c r="R1985" t="s">
        <v>8356</v>
      </c>
      <c r="S1985" s="13">
        <f t="shared" si="121"/>
        <v>42593.011782407411</v>
      </c>
      <c r="T1985" s="13">
        <f t="shared" si="122"/>
        <v>42615.083333333336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3"/>
        <v>0.21146666666666666</v>
      </c>
      <c r="P1986" s="6">
        <f t="shared" si="120"/>
        <v>453.14285714285717</v>
      </c>
      <c r="Q1986" t="s">
        <v>8347</v>
      </c>
      <c r="R1986" t="s">
        <v>8356</v>
      </c>
      <c r="S1986" s="13">
        <f t="shared" si="121"/>
        <v>41913.790289351848</v>
      </c>
      <c r="T1986" s="13">
        <f t="shared" si="122"/>
        <v>41973.623622685183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23"/>
        <v>3.1875000000000001E-2</v>
      </c>
      <c r="P1987" s="6">
        <f t="shared" ref="P1987:P2050" si="124">E1987/L1987</f>
        <v>12.75</v>
      </c>
      <c r="Q1987" t="s">
        <v>8347</v>
      </c>
      <c r="R1987" t="s">
        <v>8356</v>
      </c>
      <c r="S1987" s="13">
        <f t="shared" ref="S1987:S2050" si="125">(((J1987/60)/60)/24)+DATE(1970,1,1)</f>
        <v>42555.698738425926</v>
      </c>
      <c r="T1987" s="13">
        <f t="shared" ref="T1987:T2050" si="126">(((I1987/60)/60)/24)+DATE(1970,1,1)+(-5/24)</f>
        <v>42584.749999999993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ref="O1988:O2051" si="127">E1988/D1988</f>
        <v>5.0000000000000001E-4</v>
      </c>
      <c r="P1988" s="6">
        <f t="shared" si="124"/>
        <v>1</v>
      </c>
      <c r="Q1988" t="s">
        <v>8347</v>
      </c>
      <c r="R1988" t="s">
        <v>8356</v>
      </c>
      <c r="S1988" s="13">
        <f t="shared" si="125"/>
        <v>42413.433831018512</v>
      </c>
      <c r="T1988" s="13">
        <f t="shared" si="126"/>
        <v>42443.183831018519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7"/>
        <v>0.42472727272727273</v>
      </c>
      <c r="P1989" s="6">
        <f t="shared" si="124"/>
        <v>83.428571428571431</v>
      </c>
      <c r="Q1989" t="s">
        <v>8347</v>
      </c>
      <c r="R1989" t="s">
        <v>8356</v>
      </c>
      <c r="S1989" s="13">
        <f t="shared" si="125"/>
        <v>42034.639768518522</v>
      </c>
      <c r="T1989" s="13">
        <f t="shared" si="126"/>
        <v>42064.431435185186</v>
      </c>
    </row>
    <row r="1990" spans="1:20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7"/>
        <v>4.1666666666666666E-3</v>
      </c>
      <c r="P1990" s="6">
        <f t="shared" si="124"/>
        <v>25</v>
      </c>
      <c r="Q1990" t="s">
        <v>8347</v>
      </c>
      <c r="R1990" t="s">
        <v>8356</v>
      </c>
      <c r="S1990" s="13">
        <f t="shared" si="125"/>
        <v>42206.763217592597</v>
      </c>
      <c r="T1990" s="13">
        <f t="shared" si="126"/>
        <v>42236.554884259262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7"/>
        <v>0.01</v>
      </c>
      <c r="P1991" s="6">
        <f t="shared" si="124"/>
        <v>50</v>
      </c>
      <c r="Q1991" t="s">
        <v>8347</v>
      </c>
      <c r="R1991" t="s">
        <v>8356</v>
      </c>
      <c r="S1991" s="13">
        <f t="shared" si="125"/>
        <v>42685.680648148147</v>
      </c>
      <c r="T1991" s="13">
        <f t="shared" si="126"/>
        <v>42715.472314814811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7"/>
        <v>0.16966666666666666</v>
      </c>
      <c r="P1992" s="6">
        <f t="shared" si="124"/>
        <v>101.8</v>
      </c>
      <c r="Q1992" t="s">
        <v>8347</v>
      </c>
      <c r="R1992" t="s">
        <v>8356</v>
      </c>
      <c r="S1992" s="13">
        <f t="shared" si="125"/>
        <v>42398.195972222224</v>
      </c>
      <c r="T1992" s="13">
        <f t="shared" si="126"/>
        <v>42412.987638888888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7"/>
        <v>7.0000000000000007E-2</v>
      </c>
      <c r="P1993" s="6">
        <f t="shared" si="124"/>
        <v>46.666666666666664</v>
      </c>
      <c r="Q1993" t="s">
        <v>8347</v>
      </c>
      <c r="R1993" t="s">
        <v>8356</v>
      </c>
      <c r="S1993" s="13">
        <f t="shared" si="125"/>
        <v>42167.89335648148</v>
      </c>
      <c r="T1993" s="13">
        <f t="shared" si="126"/>
        <v>42188.685023148144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7"/>
        <v>1.3333333333333333E-3</v>
      </c>
      <c r="P1994" s="6">
        <f t="shared" si="124"/>
        <v>1</v>
      </c>
      <c r="Q1994" t="s">
        <v>8347</v>
      </c>
      <c r="R1994" t="s">
        <v>8356</v>
      </c>
      <c r="S1994" s="13">
        <f t="shared" si="125"/>
        <v>42023.143414351856</v>
      </c>
      <c r="T1994" s="13">
        <f t="shared" si="126"/>
        <v>42052.935081018521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7"/>
        <v>0</v>
      </c>
      <c r="P1995" s="6" t="e">
        <f t="shared" si="124"/>
        <v>#DIV/0!</v>
      </c>
      <c r="Q1995" t="s">
        <v>8347</v>
      </c>
      <c r="R1995" t="s">
        <v>8356</v>
      </c>
      <c r="S1995" s="13">
        <f t="shared" si="125"/>
        <v>42329.58839120371</v>
      </c>
      <c r="T1995" s="13">
        <f t="shared" si="126"/>
        <v>42359.380057870374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7"/>
        <v>0</v>
      </c>
      <c r="P1996" s="6" t="e">
        <f t="shared" si="124"/>
        <v>#DIV/0!</v>
      </c>
      <c r="Q1996" t="s">
        <v>8347</v>
      </c>
      <c r="R1996" t="s">
        <v>8356</v>
      </c>
      <c r="S1996" s="13">
        <f t="shared" si="125"/>
        <v>42651.006273148145</v>
      </c>
      <c r="T1996" s="13">
        <f t="shared" si="126"/>
        <v>42710.839606481481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7"/>
        <v>7.8E-2</v>
      </c>
      <c r="P1997" s="6">
        <f t="shared" si="124"/>
        <v>26</v>
      </c>
      <c r="Q1997" t="s">
        <v>8347</v>
      </c>
      <c r="R1997" t="s">
        <v>8356</v>
      </c>
      <c r="S1997" s="13">
        <f t="shared" si="125"/>
        <v>42181.902037037042</v>
      </c>
      <c r="T1997" s="13">
        <f t="shared" si="126"/>
        <v>42201.693703703706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7"/>
        <v>0</v>
      </c>
      <c r="P1998" s="6" t="e">
        <f t="shared" si="124"/>
        <v>#DIV/0!</v>
      </c>
      <c r="Q1998" t="s">
        <v>8347</v>
      </c>
      <c r="R1998" t="s">
        <v>8356</v>
      </c>
      <c r="S1998" s="13">
        <f t="shared" si="125"/>
        <v>41800.819571759261</v>
      </c>
      <c r="T1998" s="13">
        <f t="shared" si="126"/>
        <v>41830.611238425925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7"/>
        <v>0</v>
      </c>
      <c r="P1999" s="6" t="e">
        <f t="shared" si="124"/>
        <v>#DIV/0!</v>
      </c>
      <c r="Q1999" t="s">
        <v>8347</v>
      </c>
      <c r="R1999" t="s">
        <v>8356</v>
      </c>
      <c r="S1999" s="13">
        <f t="shared" si="125"/>
        <v>41847.930694444447</v>
      </c>
      <c r="T1999" s="13">
        <f t="shared" si="126"/>
        <v>41877.722361111111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7"/>
        <v>0.26200000000000001</v>
      </c>
      <c r="P2000" s="6">
        <f t="shared" si="124"/>
        <v>218.33333333333334</v>
      </c>
      <c r="Q2000" t="s">
        <v>8347</v>
      </c>
      <c r="R2000" t="s">
        <v>8356</v>
      </c>
      <c r="S2000" s="13">
        <f t="shared" si="125"/>
        <v>41807.118495370371</v>
      </c>
      <c r="T2000" s="13">
        <f t="shared" si="126"/>
        <v>41851.910162037035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7"/>
        <v>7.6129032258064515E-3</v>
      </c>
      <c r="P2001" s="6">
        <f t="shared" si="124"/>
        <v>33.714285714285715</v>
      </c>
      <c r="Q2001" t="s">
        <v>8347</v>
      </c>
      <c r="R2001" t="s">
        <v>8356</v>
      </c>
      <c r="S2001" s="13">
        <f t="shared" si="125"/>
        <v>41926.482731481483</v>
      </c>
      <c r="T2001" s="13">
        <f t="shared" si="126"/>
        <v>41956.316064814811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7"/>
        <v>0.125</v>
      </c>
      <c r="P2002" s="6">
        <f t="shared" si="124"/>
        <v>25</v>
      </c>
      <c r="Q2002" t="s">
        <v>8347</v>
      </c>
      <c r="R2002" t="s">
        <v>8356</v>
      </c>
      <c r="S2002" s="13">
        <f t="shared" si="125"/>
        <v>42345.951539351852</v>
      </c>
      <c r="T2002" s="13">
        <f t="shared" si="126"/>
        <v>42375.743206018517</v>
      </c>
    </row>
    <row r="2003" spans="1:20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7"/>
        <v>3.8212909090909091</v>
      </c>
      <c r="P2003" s="6">
        <f t="shared" si="124"/>
        <v>128.38790470372632</v>
      </c>
      <c r="Q2003" t="s">
        <v>8336</v>
      </c>
      <c r="R2003" t="s">
        <v>8355</v>
      </c>
      <c r="S2003" s="13">
        <f t="shared" si="125"/>
        <v>42136.209675925929</v>
      </c>
      <c r="T2003" s="13">
        <f t="shared" si="126"/>
        <v>42167.624999999993</v>
      </c>
    </row>
    <row r="2004" spans="1:20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7"/>
        <v>2.1679422000000002</v>
      </c>
      <c r="P2004" s="6">
        <f t="shared" si="124"/>
        <v>78.834261818181815</v>
      </c>
      <c r="Q2004" t="s">
        <v>8336</v>
      </c>
      <c r="R2004" t="s">
        <v>8355</v>
      </c>
      <c r="S2004" s="13">
        <f t="shared" si="125"/>
        <v>42728.71230324074</v>
      </c>
      <c r="T2004" s="13">
        <f t="shared" si="126"/>
        <v>42758.503969907404</v>
      </c>
    </row>
    <row r="2005" spans="1:20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7"/>
        <v>3.12</v>
      </c>
      <c r="P2005" s="6">
        <f t="shared" si="124"/>
        <v>91.764705882352942</v>
      </c>
      <c r="Q2005" t="s">
        <v>8336</v>
      </c>
      <c r="R2005" t="s">
        <v>8355</v>
      </c>
      <c r="S2005" s="13">
        <f t="shared" si="125"/>
        <v>40347.125601851854</v>
      </c>
      <c r="T2005" s="13">
        <f t="shared" si="126"/>
        <v>40361.75</v>
      </c>
    </row>
    <row r="2006" spans="1:20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7"/>
        <v>2.3442048</v>
      </c>
      <c r="P2006" s="6">
        <f t="shared" si="124"/>
        <v>331.10237288135596</v>
      </c>
      <c r="Q2006" t="s">
        <v>8336</v>
      </c>
      <c r="R2006" t="s">
        <v>8355</v>
      </c>
      <c r="S2006" s="13">
        <f t="shared" si="125"/>
        <v>41800.604895833334</v>
      </c>
      <c r="T2006" s="13">
        <f t="shared" si="126"/>
        <v>41830.396562499998</v>
      </c>
    </row>
    <row r="2007" spans="1:20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7"/>
        <v>1.236801</v>
      </c>
      <c r="P2007" s="6">
        <f t="shared" si="124"/>
        <v>194.26193717277485</v>
      </c>
      <c r="Q2007" t="s">
        <v>8336</v>
      </c>
      <c r="R2007" t="s">
        <v>8355</v>
      </c>
      <c r="S2007" s="13">
        <f t="shared" si="125"/>
        <v>41535.812708333331</v>
      </c>
      <c r="T2007" s="13">
        <f t="shared" si="126"/>
        <v>41562.957638888889</v>
      </c>
    </row>
    <row r="2008" spans="1:20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7"/>
        <v>2.4784000000000002</v>
      </c>
      <c r="P2008" s="6">
        <f t="shared" si="124"/>
        <v>408.97689768976898</v>
      </c>
      <c r="Q2008" t="s">
        <v>8336</v>
      </c>
      <c r="R2008" t="s">
        <v>8355</v>
      </c>
      <c r="S2008" s="13">
        <f t="shared" si="125"/>
        <v>41941.500520833331</v>
      </c>
      <c r="T2008" s="13">
        <f t="shared" si="126"/>
        <v>41976.333854166667</v>
      </c>
    </row>
    <row r="2009" spans="1:20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7"/>
        <v>1.157092</v>
      </c>
      <c r="P2009" s="6">
        <f t="shared" si="124"/>
        <v>84.459270072992695</v>
      </c>
      <c r="Q2009" t="s">
        <v>8336</v>
      </c>
      <c r="R2009" t="s">
        <v>8355</v>
      </c>
      <c r="S2009" s="13">
        <f t="shared" si="125"/>
        <v>40347.837800925925</v>
      </c>
      <c r="T2009" s="13">
        <f t="shared" si="126"/>
        <v>40413.958333333328</v>
      </c>
    </row>
    <row r="2010" spans="1:20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7"/>
        <v>1.1707484768810599</v>
      </c>
      <c r="P2010" s="6">
        <f t="shared" si="124"/>
        <v>44.853658536585364</v>
      </c>
      <c r="Q2010" t="s">
        <v>8336</v>
      </c>
      <c r="R2010" t="s">
        <v>8355</v>
      </c>
      <c r="S2010" s="13">
        <f t="shared" si="125"/>
        <v>40761.604421296295</v>
      </c>
      <c r="T2010" s="13">
        <f t="shared" si="126"/>
        <v>40805.396087962959</v>
      </c>
    </row>
    <row r="2011" spans="1:20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7"/>
        <v>3.05158</v>
      </c>
      <c r="P2011" s="6">
        <f t="shared" si="124"/>
        <v>383.3643216080402</v>
      </c>
      <c r="Q2011" t="s">
        <v>8336</v>
      </c>
      <c r="R2011" t="s">
        <v>8355</v>
      </c>
      <c r="S2011" s="13">
        <f t="shared" si="125"/>
        <v>42661.323414351849</v>
      </c>
      <c r="T2011" s="13">
        <f t="shared" si="126"/>
        <v>42697.156747685185</v>
      </c>
    </row>
    <row r="2012" spans="1:20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7"/>
        <v>3.2005299999999997</v>
      </c>
      <c r="P2012" s="6">
        <f t="shared" si="124"/>
        <v>55.276856649395505</v>
      </c>
      <c r="Q2012" t="s">
        <v>8336</v>
      </c>
      <c r="R2012" t="s">
        <v>8355</v>
      </c>
      <c r="S2012" s="13">
        <f t="shared" si="125"/>
        <v>42570.996423611112</v>
      </c>
      <c r="T2012" s="13">
        <f t="shared" si="126"/>
        <v>42600.788090277776</v>
      </c>
    </row>
    <row r="2013" spans="1:20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7"/>
        <v>8.1956399999999991</v>
      </c>
      <c r="P2013" s="6">
        <f t="shared" si="124"/>
        <v>422.02059732234807</v>
      </c>
      <c r="Q2013" t="s">
        <v>8336</v>
      </c>
      <c r="R2013" t="s">
        <v>8355</v>
      </c>
      <c r="S2013" s="13">
        <f t="shared" si="125"/>
        <v>42347.358483796299</v>
      </c>
      <c r="T2013" s="13">
        <f t="shared" si="126"/>
        <v>42380.749999999993</v>
      </c>
    </row>
    <row r="2014" spans="1:20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7"/>
        <v>2.3490000000000002</v>
      </c>
      <c r="P2014" s="6">
        <f t="shared" si="124"/>
        <v>64.180327868852459</v>
      </c>
      <c r="Q2014" t="s">
        <v>8336</v>
      </c>
      <c r="R2014" t="s">
        <v>8355</v>
      </c>
      <c r="S2014" s="13">
        <f t="shared" si="125"/>
        <v>42010.822233796294</v>
      </c>
      <c r="T2014" s="13">
        <f t="shared" si="126"/>
        <v>42040.613900462959</v>
      </c>
    </row>
    <row r="2015" spans="1:20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7"/>
        <v>4.9491375</v>
      </c>
      <c r="P2015" s="6">
        <f t="shared" si="124"/>
        <v>173.57781674704077</v>
      </c>
      <c r="Q2015" t="s">
        <v>8336</v>
      </c>
      <c r="R2015" t="s">
        <v>8355</v>
      </c>
      <c r="S2015" s="13">
        <f t="shared" si="125"/>
        <v>42499.960810185185</v>
      </c>
      <c r="T2015" s="13">
        <f t="shared" si="126"/>
        <v>42559.752476851849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7"/>
        <v>78.137822333333332</v>
      </c>
      <c r="P2016" s="6">
        <f t="shared" si="124"/>
        <v>88.601680840609291</v>
      </c>
      <c r="Q2016" t="s">
        <v>8336</v>
      </c>
      <c r="R2016" t="s">
        <v>8355</v>
      </c>
      <c r="S2016" s="13">
        <f t="shared" si="125"/>
        <v>41324.214571759258</v>
      </c>
      <c r="T2016" s="13">
        <f t="shared" si="126"/>
        <v>41357.964571759258</v>
      </c>
    </row>
    <row r="2017" spans="1:20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7"/>
        <v>1.1300013888888889</v>
      </c>
      <c r="P2017" s="6">
        <f t="shared" si="124"/>
        <v>50.222283950617282</v>
      </c>
      <c r="Q2017" t="s">
        <v>8336</v>
      </c>
      <c r="R2017" t="s">
        <v>8355</v>
      </c>
      <c r="S2017" s="13">
        <f t="shared" si="125"/>
        <v>40765.876886574071</v>
      </c>
      <c r="T2017" s="13">
        <f t="shared" si="126"/>
        <v>40795.668553240735</v>
      </c>
    </row>
    <row r="2018" spans="1:20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7"/>
        <v>9.2154220000000002</v>
      </c>
      <c r="P2018" s="6">
        <f t="shared" si="124"/>
        <v>192.38876826722338</v>
      </c>
      <c r="Q2018" t="s">
        <v>8336</v>
      </c>
      <c r="R2018" t="s">
        <v>8355</v>
      </c>
      <c r="S2018" s="13">
        <f t="shared" si="125"/>
        <v>41312.88077546296</v>
      </c>
      <c r="T2018" s="13">
        <f t="shared" si="126"/>
        <v>41342.672442129624</v>
      </c>
    </row>
    <row r="2019" spans="1:20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7"/>
        <v>1.2510239999999999</v>
      </c>
      <c r="P2019" s="6">
        <f t="shared" si="124"/>
        <v>73.416901408450698</v>
      </c>
      <c r="Q2019" t="s">
        <v>8336</v>
      </c>
      <c r="R2019" t="s">
        <v>8355</v>
      </c>
      <c r="S2019" s="13">
        <f t="shared" si="125"/>
        <v>40961.057349537034</v>
      </c>
      <c r="T2019" s="13">
        <f t="shared" si="126"/>
        <v>40991.958333333328</v>
      </c>
    </row>
    <row r="2020" spans="1:20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7"/>
        <v>1.0224343076923077</v>
      </c>
      <c r="P2020" s="6">
        <f t="shared" si="124"/>
        <v>147.68495555555555</v>
      </c>
      <c r="Q2020" t="s">
        <v>8336</v>
      </c>
      <c r="R2020" t="s">
        <v>8355</v>
      </c>
      <c r="S2020" s="13">
        <f t="shared" si="125"/>
        <v>42199.365844907406</v>
      </c>
      <c r="T2020" s="13">
        <f t="shared" si="126"/>
        <v>42229.157511574071</v>
      </c>
    </row>
    <row r="2021" spans="1:20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7"/>
        <v>4.8490975000000001</v>
      </c>
      <c r="P2021" s="6">
        <f t="shared" si="124"/>
        <v>108.96848314606741</v>
      </c>
      <c r="Q2021" t="s">
        <v>8336</v>
      </c>
      <c r="R2021" t="s">
        <v>8355</v>
      </c>
      <c r="S2021" s="13">
        <f t="shared" si="125"/>
        <v>42605.70857638889</v>
      </c>
      <c r="T2021" s="13">
        <f t="shared" si="126"/>
        <v>42635.500243055554</v>
      </c>
    </row>
    <row r="2022" spans="1:20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7"/>
        <v>1.9233333333333333</v>
      </c>
      <c r="P2022" s="6">
        <f t="shared" si="124"/>
        <v>23.647540983606557</v>
      </c>
      <c r="Q2022" t="s">
        <v>8336</v>
      </c>
      <c r="R2022" t="s">
        <v>8355</v>
      </c>
      <c r="S2022" s="13">
        <f t="shared" si="125"/>
        <v>41737.097499999996</v>
      </c>
      <c r="T2022" s="13">
        <f t="shared" si="126"/>
        <v>41773.752777777772</v>
      </c>
    </row>
    <row r="2023" spans="1:20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7"/>
        <v>2.8109999999999999</v>
      </c>
      <c r="P2023" s="6">
        <f t="shared" si="124"/>
        <v>147.94736842105263</v>
      </c>
      <c r="Q2023" t="s">
        <v>8336</v>
      </c>
      <c r="R2023" t="s">
        <v>8355</v>
      </c>
      <c r="S2023" s="13">
        <f t="shared" si="125"/>
        <v>41861.070567129631</v>
      </c>
      <c r="T2023" s="13">
        <f t="shared" si="126"/>
        <v>41905.862233796295</v>
      </c>
    </row>
    <row r="2024" spans="1:20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7"/>
        <v>1.2513700000000001</v>
      </c>
      <c r="P2024" s="6">
        <f t="shared" si="124"/>
        <v>385.03692307692307</v>
      </c>
      <c r="Q2024" t="s">
        <v>8336</v>
      </c>
      <c r="R2024" t="s">
        <v>8355</v>
      </c>
      <c r="S2024" s="13">
        <f t="shared" si="125"/>
        <v>42502.569120370375</v>
      </c>
      <c r="T2024" s="13">
        <f t="shared" si="126"/>
        <v>42532.36078703704</v>
      </c>
    </row>
    <row r="2025" spans="1:20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7"/>
        <v>1.61459</v>
      </c>
      <c r="P2025" s="6">
        <f t="shared" si="124"/>
        <v>457.39093484419266</v>
      </c>
      <c r="Q2025" t="s">
        <v>8336</v>
      </c>
      <c r="R2025" t="s">
        <v>8355</v>
      </c>
      <c r="S2025" s="13">
        <f t="shared" si="125"/>
        <v>42136.420752314814</v>
      </c>
      <c r="T2025" s="13">
        <f t="shared" si="126"/>
        <v>42166.212418981479</v>
      </c>
    </row>
    <row r="2026" spans="1:20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7"/>
        <v>5.8535000000000004</v>
      </c>
      <c r="P2026" s="6">
        <f t="shared" si="124"/>
        <v>222.99047619047619</v>
      </c>
      <c r="Q2026" t="s">
        <v>8336</v>
      </c>
      <c r="R2026" t="s">
        <v>8355</v>
      </c>
      <c r="S2026" s="13">
        <f t="shared" si="125"/>
        <v>41099.966944444444</v>
      </c>
      <c r="T2026" s="13">
        <f t="shared" si="126"/>
        <v>41133.916666666664</v>
      </c>
    </row>
    <row r="2027" spans="1:20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7"/>
        <v>2.0114999999999998</v>
      </c>
      <c r="P2027" s="6">
        <f t="shared" si="124"/>
        <v>220.74074074074073</v>
      </c>
      <c r="Q2027" t="s">
        <v>8336</v>
      </c>
      <c r="R2027" t="s">
        <v>8355</v>
      </c>
      <c r="S2027" s="13">
        <f t="shared" si="125"/>
        <v>42136.184560185182</v>
      </c>
      <c r="T2027" s="13">
        <f t="shared" si="126"/>
        <v>42165.976226851846</v>
      </c>
    </row>
    <row r="2028" spans="1:20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7"/>
        <v>1.3348307999999998</v>
      </c>
      <c r="P2028" s="6">
        <f t="shared" si="124"/>
        <v>73.503898678414089</v>
      </c>
      <c r="Q2028" t="s">
        <v>8336</v>
      </c>
      <c r="R2028" t="s">
        <v>8355</v>
      </c>
      <c r="S2028" s="13">
        <f t="shared" si="125"/>
        <v>41704.735937500001</v>
      </c>
      <c r="T2028" s="13">
        <f t="shared" si="126"/>
        <v>41749.957638888889</v>
      </c>
    </row>
    <row r="2029" spans="1:20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7"/>
        <v>1.2024900000000001</v>
      </c>
      <c r="P2029" s="6">
        <f t="shared" si="124"/>
        <v>223.09647495361781</v>
      </c>
      <c r="Q2029" t="s">
        <v>8336</v>
      </c>
      <c r="R2029" t="s">
        <v>8355</v>
      </c>
      <c r="S2029" s="13">
        <f t="shared" si="125"/>
        <v>42048.813877314817</v>
      </c>
      <c r="T2029" s="13">
        <f t="shared" si="126"/>
        <v>42093.563877314817</v>
      </c>
    </row>
    <row r="2030" spans="1:20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7"/>
        <v>1.2616666666666667</v>
      </c>
      <c r="P2030" s="6">
        <f t="shared" si="124"/>
        <v>47.911392405063289</v>
      </c>
      <c r="Q2030" t="s">
        <v>8336</v>
      </c>
      <c r="R2030" t="s">
        <v>8355</v>
      </c>
      <c r="S2030" s="13">
        <f t="shared" si="125"/>
        <v>40215.919050925928</v>
      </c>
      <c r="T2030" s="13">
        <f t="shared" si="126"/>
        <v>40252.704861111109</v>
      </c>
    </row>
    <row r="2031" spans="1:20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7"/>
        <v>3.6120000000000001</v>
      </c>
      <c r="P2031" s="6">
        <f t="shared" si="124"/>
        <v>96.063829787234042</v>
      </c>
      <c r="Q2031" t="s">
        <v>8336</v>
      </c>
      <c r="R2031" t="s">
        <v>8355</v>
      </c>
      <c r="S2031" s="13">
        <f t="shared" si="125"/>
        <v>41848.021770833337</v>
      </c>
      <c r="T2031" s="13">
        <f t="shared" si="126"/>
        <v>41877.813437500001</v>
      </c>
    </row>
    <row r="2032" spans="1:20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7"/>
        <v>2.26239013671875</v>
      </c>
      <c r="P2032" s="6">
        <f t="shared" si="124"/>
        <v>118.6144</v>
      </c>
      <c r="Q2032" t="s">
        <v>8336</v>
      </c>
      <c r="R2032" t="s">
        <v>8355</v>
      </c>
      <c r="S2032" s="13">
        <f t="shared" si="125"/>
        <v>41212.996481481481</v>
      </c>
      <c r="T2032" s="13">
        <f t="shared" si="126"/>
        <v>41242.788148148145</v>
      </c>
    </row>
    <row r="2033" spans="1:20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7"/>
        <v>1.2035</v>
      </c>
      <c r="P2033" s="6">
        <f t="shared" si="124"/>
        <v>118.45472440944881</v>
      </c>
      <c r="Q2033" t="s">
        <v>8336</v>
      </c>
      <c r="R2033" t="s">
        <v>8355</v>
      </c>
      <c r="S2033" s="13">
        <f t="shared" si="125"/>
        <v>41975.329317129625</v>
      </c>
      <c r="T2033" s="13">
        <f t="shared" si="126"/>
        <v>42012.833333333336</v>
      </c>
    </row>
    <row r="2034" spans="1:20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7"/>
        <v>3.0418799999999999</v>
      </c>
      <c r="P2034" s="6">
        <f t="shared" si="124"/>
        <v>143.21468926553672</v>
      </c>
      <c r="Q2034" t="s">
        <v>8336</v>
      </c>
      <c r="R2034" t="s">
        <v>8355</v>
      </c>
      <c r="S2034" s="13">
        <f t="shared" si="125"/>
        <v>42689.565671296295</v>
      </c>
      <c r="T2034" s="13">
        <f t="shared" si="126"/>
        <v>42718.999999999993</v>
      </c>
    </row>
    <row r="2035" spans="1:20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7"/>
        <v>1.7867599999999999</v>
      </c>
      <c r="P2035" s="6">
        <f t="shared" si="124"/>
        <v>282.71518987341773</v>
      </c>
      <c r="Q2035" t="s">
        <v>8336</v>
      </c>
      <c r="R2035" t="s">
        <v>8355</v>
      </c>
      <c r="S2035" s="13">
        <f t="shared" si="125"/>
        <v>41725.082384259258</v>
      </c>
      <c r="T2035" s="13">
        <f t="shared" si="126"/>
        <v>41754.874050925922</v>
      </c>
    </row>
    <row r="2036" spans="1:20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7"/>
        <v>3.868199871794872</v>
      </c>
      <c r="P2036" s="6">
        <f t="shared" si="124"/>
        <v>593.93620078740162</v>
      </c>
      <c r="Q2036" t="s">
        <v>8336</v>
      </c>
      <c r="R2036" t="s">
        <v>8355</v>
      </c>
      <c r="S2036" s="13">
        <f t="shared" si="125"/>
        <v>42076.130011574074</v>
      </c>
      <c r="T2036" s="13">
        <f t="shared" si="126"/>
        <v>42131.081944444442</v>
      </c>
    </row>
    <row r="2037" spans="1:20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7"/>
        <v>2.1103642500000004</v>
      </c>
      <c r="P2037" s="6">
        <f t="shared" si="124"/>
        <v>262.15704968944101</v>
      </c>
      <c r="Q2037" t="s">
        <v>8336</v>
      </c>
      <c r="R2037" t="s">
        <v>8355</v>
      </c>
      <c r="S2037" s="13">
        <f t="shared" si="125"/>
        <v>42311.625081018516</v>
      </c>
      <c r="T2037" s="13">
        <f t="shared" si="126"/>
        <v>42356.833333333336</v>
      </c>
    </row>
    <row r="2038" spans="1:20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7"/>
        <v>1.3166833333333334</v>
      </c>
      <c r="P2038" s="6">
        <f t="shared" si="124"/>
        <v>46.580778301886795</v>
      </c>
      <c r="Q2038" t="s">
        <v>8336</v>
      </c>
      <c r="R2038" t="s">
        <v>8355</v>
      </c>
      <c r="S2038" s="13">
        <f t="shared" si="125"/>
        <v>41738.864803240744</v>
      </c>
      <c r="T2038" s="13">
        <f t="shared" si="126"/>
        <v>41768.656469907408</v>
      </c>
    </row>
    <row r="2039" spans="1:20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7"/>
        <v>3.0047639999999998</v>
      </c>
      <c r="P2039" s="6">
        <f t="shared" si="124"/>
        <v>70.041118881118877</v>
      </c>
      <c r="Q2039" t="s">
        <v>8336</v>
      </c>
      <c r="R2039" t="s">
        <v>8355</v>
      </c>
      <c r="S2039" s="13">
        <f t="shared" si="125"/>
        <v>41578.210104166668</v>
      </c>
      <c r="T2039" s="13">
        <f t="shared" si="126"/>
        <v>41638.043437499997</v>
      </c>
    </row>
    <row r="2040" spans="1:20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7"/>
        <v>4.2051249999999998</v>
      </c>
      <c r="P2040" s="6">
        <f t="shared" si="124"/>
        <v>164.90686274509804</v>
      </c>
      <c r="Q2040" t="s">
        <v>8336</v>
      </c>
      <c r="R2040" t="s">
        <v>8355</v>
      </c>
      <c r="S2040" s="13">
        <f t="shared" si="125"/>
        <v>41424.27107638889</v>
      </c>
      <c r="T2040" s="13">
        <f t="shared" si="126"/>
        <v>41456.541666666664</v>
      </c>
    </row>
    <row r="2041" spans="1:20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7"/>
        <v>1.362168</v>
      </c>
      <c r="P2041" s="6">
        <f t="shared" si="124"/>
        <v>449.26385224274406</v>
      </c>
      <c r="Q2041" t="s">
        <v>8336</v>
      </c>
      <c r="R2041" t="s">
        <v>8355</v>
      </c>
      <c r="S2041" s="13">
        <f t="shared" si="125"/>
        <v>42675.438946759255</v>
      </c>
      <c r="T2041" s="13">
        <f t="shared" si="126"/>
        <v>42704.999305555553</v>
      </c>
    </row>
    <row r="2042" spans="1:20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7"/>
        <v>2.4817133333333334</v>
      </c>
      <c r="P2042" s="6">
        <f t="shared" si="124"/>
        <v>27.472841328413285</v>
      </c>
      <c r="Q2042" t="s">
        <v>8336</v>
      </c>
      <c r="R2042" t="s">
        <v>8355</v>
      </c>
      <c r="S2042" s="13">
        <f t="shared" si="125"/>
        <v>41578.927118055559</v>
      </c>
      <c r="T2042" s="13">
        <f t="shared" si="126"/>
        <v>41593.760451388887</v>
      </c>
    </row>
    <row r="2043" spans="1:20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7"/>
        <v>1.8186315789473684</v>
      </c>
      <c r="P2043" s="6">
        <f t="shared" si="124"/>
        <v>143.97499999999999</v>
      </c>
      <c r="Q2043" t="s">
        <v>8336</v>
      </c>
      <c r="R2043" t="s">
        <v>8355</v>
      </c>
      <c r="S2043" s="13">
        <f t="shared" si="125"/>
        <v>42654.525775462964</v>
      </c>
      <c r="T2043" s="13">
        <f t="shared" si="126"/>
        <v>42684.359108796292</v>
      </c>
    </row>
    <row r="2044" spans="1:20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7"/>
        <v>1.2353000000000001</v>
      </c>
      <c r="P2044" s="6">
        <f t="shared" si="124"/>
        <v>88.23571428571428</v>
      </c>
      <c r="Q2044" t="s">
        <v>8336</v>
      </c>
      <c r="R2044" t="s">
        <v>8355</v>
      </c>
      <c r="S2044" s="13">
        <f t="shared" si="125"/>
        <v>42331.708032407405</v>
      </c>
      <c r="T2044" s="13">
        <f t="shared" si="126"/>
        <v>42391.499699074069</v>
      </c>
    </row>
    <row r="2045" spans="1:20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7"/>
        <v>5.0620938628158845</v>
      </c>
      <c r="P2045" s="6">
        <f t="shared" si="124"/>
        <v>36.326424870466319</v>
      </c>
      <c r="Q2045" t="s">
        <v>8336</v>
      </c>
      <c r="R2045" t="s">
        <v>8355</v>
      </c>
      <c r="S2045" s="13">
        <f t="shared" si="125"/>
        <v>42661.176817129628</v>
      </c>
      <c r="T2045" s="13">
        <f t="shared" si="126"/>
        <v>42714.999305555553</v>
      </c>
    </row>
    <row r="2046" spans="1:20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7"/>
        <v>1.0821333333333334</v>
      </c>
      <c r="P2046" s="6">
        <f t="shared" si="124"/>
        <v>90.177777777777777</v>
      </c>
      <c r="Q2046" t="s">
        <v>8336</v>
      </c>
      <c r="R2046" t="s">
        <v>8355</v>
      </c>
      <c r="S2046" s="13">
        <f t="shared" si="125"/>
        <v>42138.684189814812</v>
      </c>
      <c r="T2046" s="13">
        <f t="shared" si="126"/>
        <v>42168.475856481477</v>
      </c>
    </row>
    <row r="2047" spans="1:20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7"/>
        <v>8.1918387755102042</v>
      </c>
      <c r="P2047" s="6">
        <f t="shared" si="124"/>
        <v>152.62361216730039</v>
      </c>
      <c r="Q2047" t="s">
        <v>8336</v>
      </c>
      <c r="R2047" t="s">
        <v>8355</v>
      </c>
      <c r="S2047" s="13">
        <f t="shared" si="125"/>
        <v>41069.088506944441</v>
      </c>
      <c r="T2047" s="13">
        <f t="shared" si="126"/>
        <v>41098.880173611105</v>
      </c>
    </row>
    <row r="2048" spans="1:20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7"/>
        <v>1.2110000000000001</v>
      </c>
      <c r="P2048" s="6">
        <f t="shared" si="124"/>
        <v>55.806451612903224</v>
      </c>
      <c r="Q2048" t="s">
        <v>8336</v>
      </c>
      <c r="R2048" t="s">
        <v>8355</v>
      </c>
      <c r="S2048" s="13">
        <f t="shared" si="125"/>
        <v>41387.171805555554</v>
      </c>
      <c r="T2048" s="13">
        <f t="shared" si="126"/>
        <v>41416.963472222218</v>
      </c>
    </row>
    <row r="2049" spans="1:20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7"/>
        <v>1.0299897959183673</v>
      </c>
      <c r="P2049" s="6">
        <f t="shared" si="124"/>
        <v>227.85327313769753</v>
      </c>
      <c r="Q2049" t="s">
        <v>8336</v>
      </c>
      <c r="R2049" t="s">
        <v>8355</v>
      </c>
      <c r="S2049" s="13">
        <f t="shared" si="125"/>
        <v>42081.903587962966</v>
      </c>
      <c r="T2049" s="13">
        <f t="shared" si="126"/>
        <v>42110.791666666664</v>
      </c>
    </row>
    <row r="2050" spans="1:20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7"/>
        <v>1.4833229411764706</v>
      </c>
      <c r="P2050" s="6">
        <f t="shared" si="124"/>
        <v>91.82989803350327</v>
      </c>
      <c r="Q2050" t="s">
        <v>8336</v>
      </c>
      <c r="R2050" t="s">
        <v>8355</v>
      </c>
      <c r="S2050" s="13">
        <f t="shared" si="125"/>
        <v>41387.651516203703</v>
      </c>
      <c r="T2050" s="13">
        <f t="shared" si="126"/>
        <v>41417.443182870367</v>
      </c>
    </row>
    <row r="2051" spans="1:20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27"/>
        <v>1.2019070000000001</v>
      </c>
      <c r="P2051" s="6">
        <f t="shared" ref="P2051:P2114" si="128">E2051/L2051</f>
        <v>80.991037735849048</v>
      </c>
      <c r="Q2051" t="s">
        <v>8336</v>
      </c>
      <c r="R2051" t="s">
        <v>8355</v>
      </c>
      <c r="S2051" s="13">
        <f t="shared" ref="S2051:S2114" si="129">(((J2051/60)/60)/24)+DATE(1970,1,1)</f>
        <v>41575.527349537035</v>
      </c>
      <c r="T2051" s="13">
        <f t="shared" ref="T2051:T2114" si="130">(((I2051/60)/60)/24)+DATE(1970,1,1)+(-5/24)</f>
        <v>41610.749305555553</v>
      </c>
    </row>
    <row r="2052" spans="1:20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ref="O2052:O2115" si="131">E2052/D2052</f>
        <v>4.7327000000000004</v>
      </c>
      <c r="P2052" s="6">
        <f t="shared" si="128"/>
        <v>278.39411764705881</v>
      </c>
      <c r="Q2052" t="s">
        <v>8336</v>
      </c>
      <c r="R2052" t="s">
        <v>8355</v>
      </c>
      <c r="S2052" s="13">
        <f t="shared" si="129"/>
        <v>42115.071504629625</v>
      </c>
      <c r="T2052" s="13">
        <f t="shared" si="130"/>
        <v>42154.863171296289</v>
      </c>
    </row>
    <row r="2053" spans="1:20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31"/>
        <v>1.303625</v>
      </c>
      <c r="P2053" s="6">
        <f t="shared" si="128"/>
        <v>43.095041322314053</v>
      </c>
      <c r="Q2053" t="s">
        <v>8336</v>
      </c>
      <c r="R2053" t="s">
        <v>8355</v>
      </c>
      <c r="S2053" s="13">
        <f t="shared" si="129"/>
        <v>41604.022418981483</v>
      </c>
      <c r="T2053" s="13">
        <f t="shared" si="130"/>
        <v>41633.814085648148</v>
      </c>
    </row>
    <row r="2054" spans="1:20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31"/>
        <v>3.5304799999999998</v>
      </c>
      <c r="P2054" s="6">
        <f t="shared" si="128"/>
        <v>326.29205175600737</v>
      </c>
      <c r="Q2054" t="s">
        <v>8336</v>
      </c>
      <c r="R2054" t="s">
        <v>8355</v>
      </c>
      <c r="S2054" s="13">
        <f t="shared" si="129"/>
        <v>42375.08394675926</v>
      </c>
      <c r="T2054" s="13">
        <f t="shared" si="130"/>
        <v>42419.875613425924</v>
      </c>
    </row>
    <row r="2055" spans="1:20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31"/>
        <v>1.0102</v>
      </c>
      <c r="P2055" s="6">
        <f t="shared" si="128"/>
        <v>41.743801652892564</v>
      </c>
      <c r="Q2055" t="s">
        <v>8336</v>
      </c>
      <c r="R2055" t="s">
        <v>8355</v>
      </c>
      <c r="S2055" s="13">
        <f t="shared" si="129"/>
        <v>42303.617488425924</v>
      </c>
      <c r="T2055" s="13">
        <f t="shared" si="130"/>
        <v>42333.450821759259</v>
      </c>
    </row>
    <row r="2056" spans="1:20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31"/>
        <v>1.1359142857142857</v>
      </c>
      <c r="P2056" s="6">
        <f t="shared" si="128"/>
        <v>64.020933977455712</v>
      </c>
      <c r="Q2056" t="s">
        <v>8336</v>
      </c>
      <c r="R2056" t="s">
        <v>8355</v>
      </c>
      <c r="S2056" s="13">
        <f t="shared" si="129"/>
        <v>41731.520949074074</v>
      </c>
      <c r="T2056" s="13">
        <f t="shared" si="130"/>
        <v>41761.312615740739</v>
      </c>
    </row>
    <row r="2057" spans="1:20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31"/>
        <v>1.6741666666666666</v>
      </c>
      <c r="P2057" s="6">
        <f t="shared" si="128"/>
        <v>99.455445544554451</v>
      </c>
      <c r="Q2057" t="s">
        <v>8336</v>
      </c>
      <c r="R2057" t="s">
        <v>8355</v>
      </c>
      <c r="S2057" s="13">
        <f t="shared" si="129"/>
        <v>41946.674108796295</v>
      </c>
      <c r="T2057" s="13">
        <f t="shared" si="130"/>
        <v>41975.958333333336</v>
      </c>
    </row>
    <row r="2058" spans="1:20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31"/>
        <v>1.5345200000000001</v>
      </c>
      <c r="P2058" s="6">
        <f t="shared" si="128"/>
        <v>138.49458483754512</v>
      </c>
      <c r="Q2058" t="s">
        <v>8336</v>
      </c>
      <c r="R2058" t="s">
        <v>8355</v>
      </c>
      <c r="S2058" s="13">
        <f t="shared" si="129"/>
        <v>41351.76090277778</v>
      </c>
      <c r="T2058" s="13">
        <f t="shared" si="130"/>
        <v>41381.552569444444</v>
      </c>
    </row>
    <row r="2059" spans="1:20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31"/>
        <v>2.022322</v>
      </c>
      <c r="P2059" s="6">
        <f t="shared" si="128"/>
        <v>45.547792792792798</v>
      </c>
      <c r="Q2059" t="s">
        <v>8336</v>
      </c>
      <c r="R2059" t="s">
        <v>8355</v>
      </c>
      <c r="S2059" s="13">
        <f t="shared" si="129"/>
        <v>42396.494583333333</v>
      </c>
      <c r="T2059" s="13">
        <f t="shared" si="130"/>
        <v>42426.286249999997</v>
      </c>
    </row>
    <row r="2060" spans="1:20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31"/>
        <v>1.6828125</v>
      </c>
      <c r="P2060" s="6">
        <f t="shared" si="128"/>
        <v>10.507317073170732</v>
      </c>
      <c r="Q2060" t="s">
        <v>8336</v>
      </c>
      <c r="R2060" t="s">
        <v>8355</v>
      </c>
      <c r="S2060" s="13">
        <f t="shared" si="129"/>
        <v>42026.370717592596</v>
      </c>
      <c r="T2060" s="13">
        <f t="shared" si="130"/>
        <v>42065.624999999993</v>
      </c>
    </row>
    <row r="2061" spans="1:20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31"/>
        <v>1.4345666666666668</v>
      </c>
      <c r="P2061" s="6">
        <f t="shared" si="128"/>
        <v>114.76533333333333</v>
      </c>
      <c r="Q2061" t="s">
        <v>8336</v>
      </c>
      <c r="R2061" t="s">
        <v>8355</v>
      </c>
      <c r="S2061" s="13">
        <f t="shared" si="129"/>
        <v>42361.602476851855</v>
      </c>
      <c r="T2061" s="13">
        <f t="shared" si="130"/>
        <v>42400.707638888889</v>
      </c>
    </row>
    <row r="2062" spans="1:20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31"/>
        <v>1.964</v>
      </c>
      <c r="P2062" s="6">
        <f t="shared" si="128"/>
        <v>35.997067448680355</v>
      </c>
      <c r="Q2062" t="s">
        <v>8336</v>
      </c>
      <c r="R2062" t="s">
        <v>8355</v>
      </c>
      <c r="S2062" s="13">
        <f t="shared" si="129"/>
        <v>41783.642939814818</v>
      </c>
      <c r="T2062" s="13">
        <f t="shared" si="130"/>
        <v>41843.434606481482</v>
      </c>
    </row>
    <row r="2063" spans="1:20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31"/>
        <v>1.0791999999999999</v>
      </c>
      <c r="P2063" s="6">
        <f t="shared" si="128"/>
        <v>154.17142857142858</v>
      </c>
      <c r="Q2063" t="s">
        <v>8336</v>
      </c>
      <c r="R2063" t="s">
        <v>8355</v>
      </c>
      <c r="S2063" s="13">
        <f t="shared" si="129"/>
        <v>42705.764513888891</v>
      </c>
      <c r="T2063" s="13">
        <f t="shared" si="130"/>
        <v>42735.556180555555</v>
      </c>
    </row>
    <row r="2064" spans="1:20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31"/>
        <v>1.14977</v>
      </c>
      <c r="P2064" s="6">
        <f t="shared" si="128"/>
        <v>566.38916256157631</v>
      </c>
      <c r="Q2064" t="s">
        <v>8336</v>
      </c>
      <c r="R2064" t="s">
        <v>8355</v>
      </c>
      <c r="S2064" s="13">
        <f t="shared" si="129"/>
        <v>42423.3830787037</v>
      </c>
      <c r="T2064" s="13">
        <f t="shared" si="130"/>
        <v>42453.1330787037</v>
      </c>
    </row>
    <row r="2065" spans="1:20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31"/>
        <v>1.4804999999999999</v>
      </c>
      <c r="P2065" s="6">
        <f t="shared" si="128"/>
        <v>120.85714285714286</v>
      </c>
      <c r="Q2065" t="s">
        <v>8336</v>
      </c>
      <c r="R2065" t="s">
        <v>8355</v>
      </c>
      <c r="S2065" s="13">
        <f t="shared" si="129"/>
        <v>42472.73265046296</v>
      </c>
      <c r="T2065" s="13">
        <f t="shared" si="130"/>
        <v>42505.524317129624</v>
      </c>
    </row>
    <row r="2066" spans="1:20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31"/>
        <v>1.9116676082790633</v>
      </c>
      <c r="P2066" s="6">
        <f t="shared" si="128"/>
        <v>86.163845492085343</v>
      </c>
      <c r="Q2066" t="s">
        <v>8336</v>
      </c>
      <c r="R2066" t="s">
        <v>8355</v>
      </c>
      <c r="S2066" s="13">
        <f t="shared" si="129"/>
        <v>41389.364849537036</v>
      </c>
      <c r="T2066" s="13">
        <f t="shared" si="130"/>
        <v>41425.291666666664</v>
      </c>
    </row>
    <row r="2067" spans="1:20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31"/>
        <v>1.99215125</v>
      </c>
      <c r="P2067" s="6">
        <f t="shared" si="128"/>
        <v>51.212114395886893</v>
      </c>
      <c r="Q2067" t="s">
        <v>8336</v>
      </c>
      <c r="R2067" t="s">
        <v>8355</v>
      </c>
      <c r="S2067" s="13">
        <f t="shared" si="129"/>
        <v>41603.333668981482</v>
      </c>
      <c r="T2067" s="13">
        <f t="shared" si="130"/>
        <v>41633.125335648147</v>
      </c>
    </row>
    <row r="2068" spans="1:20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31"/>
        <v>2.1859999999999999</v>
      </c>
      <c r="P2068" s="6">
        <f t="shared" si="128"/>
        <v>67.261538461538464</v>
      </c>
      <c r="Q2068" t="s">
        <v>8336</v>
      </c>
      <c r="R2068" t="s">
        <v>8355</v>
      </c>
      <c r="S2068" s="13">
        <f t="shared" si="129"/>
        <v>41844.771793981483</v>
      </c>
      <c r="T2068" s="13">
        <f t="shared" si="130"/>
        <v>41874.563460648147</v>
      </c>
    </row>
    <row r="2069" spans="1:20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31"/>
        <v>1.2686868686868686</v>
      </c>
      <c r="P2069" s="6">
        <f t="shared" si="128"/>
        <v>62.8</v>
      </c>
      <c r="Q2069" t="s">
        <v>8336</v>
      </c>
      <c r="R2069" t="s">
        <v>8355</v>
      </c>
      <c r="S2069" s="13">
        <f t="shared" si="129"/>
        <v>42115.853888888887</v>
      </c>
      <c r="T2069" s="13">
        <f t="shared" si="130"/>
        <v>42148.645555555551</v>
      </c>
    </row>
    <row r="2070" spans="1:20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31"/>
        <v>1.0522388</v>
      </c>
      <c r="P2070" s="6">
        <f t="shared" si="128"/>
        <v>346.13118421052633</v>
      </c>
      <c r="Q2070" t="s">
        <v>8336</v>
      </c>
      <c r="R2070" t="s">
        <v>8355</v>
      </c>
      <c r="S2070" s="13">
        <f t="shared" si="129"/>
        <v>42633.841608796298</v>
      </c>
      <c r="T2070" s="13">
        <f t="shared" si="130"/>
        <v>42663.633275462962</v>
      </c>
    </row>
    <row r="2071" spans="1:20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31"/>
        <v>1.2840666000000001</v>
      </c>
      <c r="P2071" s="6">
        <f t="shared" si="128"/>
        <v>244.11912547528519</v>
      </c>
      <c r="Q2071" t="s">
        <v>8336</v>
      </c>
      <c r="R2071" t="s">
        <v>8355</v>
      </c>
      <c r="S2071" s="13">
        <f t="shared" si="129"/>
        <v>42340.972118055557</v>
      </c>
      <c r="T2071" s="13">
        <f t="shared" si="130"/>
        <v>42371.763784722221</v>
      </c>
    </row>
    <row r="2072" spans="1:20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31"/>
        <v>3.1732719999999999</v>
      </c>
      <c r="P2072" s="6">
        <f t="shared" si="128"/>
        <v>259.25424836601309</v>
      </c>
      <c r="Q2072" t="s">
        <v>8336</v>
      </c>
      <c r="R2072" t="s">
        <v>8355</v>
      </c>
      <c r="S2072" s="13">
        <f t="shared" si="129"/>
        <v>42519.6565162037</v>
      </c>
      <c r="T2072" s="13">
        <f t="shared" si="130"/>
        <v>42549.448182870365</v>
      </c>
    </row>
    <row r="2073" spans="1:20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31"/>
        <v>2.8073000000000001</v>
      </c>
      <c r="P2073" s="6">
        <f t="shared" si="128"/>
        <v>201.96402877697841</v>
      </c>
      <c r="Q2073" t="s">
        <v>8336</v>
      </c>
      <c r="R2073" t="s">
        <v>8355</v>
      </c>
      <c r="S2073" s="13">
        <f t="shared" si="129"/>
        <v>42600.278749999998</v>
      </c>
      <c r="T2073" s="13">
        <f t="shared" si="130"/>
        <v>42645.070416666662</v>
      </c>
    </row>
    <row r="2074" spans="1:20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31"/>
        <v>1.1073146853146854</v>
      </c>
      <c r="P2074" s="6">
        <f t="shared" si="128"/>
        <v>226.20857142857142</v>
      </c>
      <c r="Q2074" t="s">
        <v>8336</v>
      </c>
      <c r="R2074" t="s">
        <v>8355</v>
      </c>
      <c r="S2074" s="13">
        <f t="shared" si="129"/>
        <v>42467.581388888888</v>
      </c>
      <c r="T2074" s="13">
        <f t="shared" si="130"/>
        <v>42497.373055555552</v>
      </c>
    </row>
    <row r="2075" spans="1:20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31"/>
        <v>1.5260429999999998</v>
      </c>
      <c r="P2075" s="6">
        <f t="shared" si="128"/>
        <v>324.69</v>
      </c>
      <c r="Q2075" t="s">
        <v>8336</v>
      </c>
      <c r="R2075" t="s">
        <v>8355</v>
      </c>
      <c r="S2075" s="13">
        <f t="shared" si="129"/>
        <v>42087.668032407411</v>
      </c>
      <c r="T2075" s="13">
        <f t="shared" si="130"/>
        <v>42132.459699074076</v>
      </c>
    </row>
    <row r="2076" spans="1:20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31"/>
        <v>1.0249999999999999</v>
      </c>
      <c r="P2076" s="6">
        <f t="shared" si="128"/>
        <v>205</v>
      </c>
      <c r="Q2076" t="s">
        <v>8336</v>
      </c>
      <c r="R2076" t="s">
        <v>8355</v>
      </c>
      <c r="S2076" s="13">
        <f t="shared" si="129"/>
        <v>42466.826180555552</v>
      </c>
      <c r="T2076" s="13">
        <f t="shared" si="130"/>
        <v>42496.617847222216</v>
      </c>
    </row>
    <row r="2077" spans="1:20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31"/>
        <v>16.783738373837384</v>
      </c>
      <c r="P2077" s="6">
        <f t="shared" si="128"/>
        <v>20.465926829268295</v>
      </c>
      <c r="Q2077" t="s">
        <v>8336</v>
      </c>
      <c r="R2077" t="s">
        <v>8355</v>
      </c>
      <c r="S2077" s="13">
        <f t="shared" si="129"/>
        <v>41450.681574074071</v>
      </c>
      <c r="T2077" s="13">
        <f t="shared" si="130"/>
        <v>41480.473240740735</v>
      </c>
    </row>
    <row r="2078" spans="1:20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31"/>
        <v>5.4334915642458101</v>
      </c>
      <c r="P2078" s="6">
        <f t="shared" si="128"/>
        <v>116.35303146309367</v>
      </c>
      <c r="Q2078" t="s">
        <v>8336</v>
      </c>
      <c r="R2078" t="s">
        <v>8355</v>
      </c>
      <c r="S2078" s="13">
        <f t="shared" si="129"/>
        <v>41803.880659722221</v>
      </c>
      <c r="T2078" s="13">
        <f t="shared" si="130"/>
        <v>41843.672326388885</v>
      </c>
    </row>
    <row r="2079" spans="1:20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31"/>
        <v>1.1550800000000001</v>
      </c>
      <c r="P2079" s="6">
        <f t="shared" si="128"/>
        <v>307.20212765957444</v>
      </c>
      <c r="Q2079" t="s">
        <v>8336</v>
      </c>
      <c r="R2079" t="s">
        <v>8355</v>
      </c>
      <c r="S2079" s="13">
        <f t="shared" si="129"/>
        <v>42103.042546296296</v>
      </c>
      <c r="T2079" s="13">
        <f t="shared" si="130"/>
        <v>42160.666666666664</v>
      </c>
    </row>
    <row r="2080" spans="1:20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31"/>
        <v>1.3120499999999999</v>
      </c>
      <c r="P2080" s="6">
        <f t="shared" si="128"/>
        <v>546.6875</v>
      </c>
      <c r="Q2080" t="s">
        <v>8336</v>
      </c>
      <c r="R2080" t="s">
        <v>8355</v>
      </c>
      <c r="S2080" s="13">
        <f t="shared" si="129"/>
        <v>42692.771493055552</v>
      </c>
      <c r="T2080" s="13">
        <f t="shared" si="130"/>
        <v>42722.563159722216</v>
      </c>
    </row>
    <row r="2081" spans="1:20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31"/>
        <v>2.8816999999999999</v>
      </c>
      <c r="P2081" s="6">
        <f t="shared" si="128"/>
        <v>47.474464579901152</v>
      </c>
      <c r="Q2081" t="s">
        <v>8336</v>
      </c>
      <c r="R2081" t="s">
        <v>8355</v>
      </c>
      <c r="S2081" s="13">
        <f t="shared" si="129"/>
        <v>42150.71056712963</v>
      </c>
      <c r="T2081" s="13">
        <f t="shared" si="130"/>
        <v>42180.583333333336</v>
      </c>
    </row>
    <row r="2082" spans="1:20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31"/>
        <v>5.0780000000000003</v>
      </c>
      <c r="P2082" s="6">
        <f t="shared" si="128"/>
        <v>101.56</v>
      </c>
      <c r="Q2082" t="s">
        <v>8336</v>
      </c>
      <c r="R2082" t="s">
        <v>8355</v>
      </c>
      <c r="S2082" s="13">
        <f t="shared" si="129"/>
        <v>42289.957175925927</v>
      </c>
      <c r="T2082" s="13">
        <f t="shared" si="130"/>
        <v>42319.790509259255</v>
      </c>
    </row>
    <row r="2083" spans="1:20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31"/>
        <v>1.1457142857142857</v>
      </c>
      <c r="P2083" s="6">
        <f t="shared" si="128"/>
        <v>72.909090909090907</v>
      </c>
      <c r="Q2083" t="s">
        <v>8342</v>
      </c>
      <c r="R2083" t="s">
        <v>8311</v>
      </c>
      <c r="S2083" s="13">
        <f t="shared" si="129"/>
        <v>41004.156886574077</v>
      </c>
      <c r="T2083" s="13">
        <f t="shared" si="130"/>
        <v>41044.999305555553</v>
      </c>
    </row>
    <row r="2084" spans="1:20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31"/>
        <v>1.1073333333333333</v>
      </c>
      <c r="P2084" s="6">
        <f t="shared" si="128"/>
        <v>43.710526315789473</v>
      </c>
      <c r="Q2084" t="s">
        <v>8342</v>
      </c>
      <c r="R2084" t="s">
        <v>8311</v>
      </c>
      <c r="S2084" s="13">
        <f t="shared" si="129"/>
        <v>40811.120324074072</v>
      </c>
      <c r="T2084" s="13">
        <f t="shared" si="130"/>
        <v>40870.953657407401</v>
      </c>
    </row>
    <row r="2085" spans="1:20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31"/>
        <v>1.1333333333333333</v>
      </c>
      <c r="P2085" s="6">
        <f t="shared" si="128"/>
        <v>34</v>
      </c>
      <c r="Q2085" t="s">
        <v>8342</v>
      </c>
      <c r="R2085" t="s">
        <v>8311</v>
      </c>
      <c r="S2085" s="13">
        <f t="shared" si="129"/>
        <v>41034.72216435185</v>
      </c>
      <c r="T2085" s="13">
        <f t="shared" si="130"/>
        <v>41064.513831018514</v>
      </c>
    </row>
    <row r="2086" spans="1:20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31"/>
        <v>1.0833333333333333</v>
      </c>
      <c r="P2086" s="6">
        <f t="shared" si="128"/>
        <v>70.652173913043484</v>
      </c>
      <c r="Q2086" t="s">
        <v>8342</v>
      </c>
      <c r="R2086" t="s">
        <v>8311</v>
      </c>
      <c r="S2086" s="13">
        <f t="shared" si="129"/>
        <v>41731.833124999997</v>
      </c>
      <c r="T2086" s="13">
        <f t="shared" si="130"/>
        <v>41763.082638888889</v>
      </c>
    </row>
    <row r="2087" spans="1:20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31"/>
        <v>1.2353333333333334</v>
      </c>
      <c r="P2087" s="6">
        <f t="shared" si="128"/>
        <v>89.301204819277103</v>
      </c>
      <c r="Q2087" t="s">
        <v>8342</v>
      </c>
      <c r="R2087" t="s">
        <v>8311</v>
      </c>
      <c r="S2087" s="13">
        <f t="shared" si="129"/>
        <v>41075.835497685184</v>
      </c>
      <c r="T2087" s="13">
        <f t="shared" si="130"/>
        <v>41105.627164351848</v>
      </c>
    </row>
    <row r="2088" spans="1:20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31"/>
        <v>1.0069999999999999</v>
      </c>
      <c r="P2088" s="6">
        <f t="shared" si="128"/>
        <v>115.08571428571429</v>
      </c>
      <c r="Q2088" t="s">
        <v>8342</v>
      </c>
      <c r="R2088" t="s">
        <v>8311</v>
      </c>
      <c r="S2088" s="13">
        <f t="shared" si="129"/>
        <v>40860.67050925926</v>
      </c>
      <c r="T2088" s="13">
        <f t="shared" si="130"/>
        <v>40890.999305555553</v>
      </c>
    </row>
    <row r="2089" spans="1:20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31"/>
        <v>1.0353333333333334</v>
      </c>
      <c r="P2089" s="6">
        <f t="shared" si="128"/>
        <v>62.12</v>
      </c>
      <c r="Q2089" t="s">
        <v>8342</v>
      </c>
      <c r="R2089" t="s">
        <v>8311</v>
      </c>
      <c r="S2089" s="13">
        <f t="shared" si="129"/>
        <v>40764.204375000001</v>
      </c>
      <c r="T2089" s="13">
        <f t="shared" si="130"/>
        <v>40793.996041666665</v>
      </c>
    </row>
    <row r="2090" spans="1:20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31"/>
        <v>1.1551066666666667</v>
      </c>
      <c r="P2090" s="6">
        <f t="shared" si="128"/>
        <v>46.204266666666669</v>
      </c>
      <c r="Q2090" t="s">
        <v>8342</v>
      </c>
      <c r="R2090" t="s">
        <v>8311</v>
      </c>
      <c r="S2090" s="13">
        <f t="shared" si="129"/>
        <v>40395.714722222219</v>
      </c>
      <c r="T2090" s="13">
        <f t="shared" si="130"/>
        <v>40431.957638888889</v>
      </c>
    </row>
    <row r="2091" spans="1:20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31"/>
        <v>1.2040040000000001</v>
      </c>
      <c r="P2091" s="6">
        <f t="shared" si="128"/>
        <v>48.54854838709678</v>
      </c>
      <c r="Q2091" t="s">
        <v>8342</v>
      </c>
      <c r="R2091" t="s">
        <v>8311</v>
      </c>
      <c r="S2091" s="13">
        <f t="shared" si="129"/>
        <v>41453.076319444444</v>
      </c>
      <c r="T2091" s="13">
        <f t="shared" si="130"/>
        <v>41487.867986111109</v>
      </c>
    </row>
    <row r="2092" spans="1:20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31"/>
        <v>1.1504037499999999</v>
      </c>
      <c r="P2092" s="6">
        <f t="shared" si="128"/>
        <v>57.520187499999999</v>
      </c>
      <c r="Q2092" t="s">
        <v>8342</v>
      </c>
      <c r="R2092" t="s">
        <v>8311</v>
      </c>
      <c r="S2092" s="13">
        <f t="shared" si="129"/>
        <v>41299.381423611114</v>
      </c>
      <c r="T2092" s="13">
        <f t="shared" si="130"/>
        <v>41329.173090277778</v>
      </c>
    </row>
    <row r="2093" spans="1:20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31"/>
        <v>1.2046777777777777</v>
      </c>
      <c r="P2093" s="6">
        <f t="shared" si="128"/>
        <v>88.147154471544724</v>
      </c>
      <c r="Q2093" t="s">
        <v>8342</v>
      </c>
      <c r="R2093" t="s">
        <v>8311</v>
      </c>
      <c r="S2093" s="13">
        <f t="shared" si="129"/>
        <v>40555.322662037033</v>
      </c>
      <c r="T2093" s="13">
        <f t="shared" si="130"/>
        <v>40603.625</v>
      </c>
    </row>
    <row r="2094" spans="1:20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31"/>
        <v>1.0128333333333333</v>
      </c>
      <c r="P2094" s="6">
        <f t="shared" si="128"/>
        <v>110.49090909090908</v>
      </c>
      <c r="Q2094" t="s">
        <v>8342</v>
      </c>
      <c r="R2094" t="s">
        <v>8311</v>
      </c>
      <c r="S2094" s="13">
        <f t="shared" si="129"/>
        <v>40763.707546296297</v>
      </c>
      <c r="T2094" s="13">
        <f t="shared" si="130"/>
        <v>40823.499212962961</v>
      </c>
    </row>
    <row r="2095" spans="1:20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31"/>
        <v>1.0246666666666666</v>
      </c>
      <c r="P2095" s="6">
        <f t="shared" si="128"/>
        <v>66.826086956521735</v>
      </c>
      <c r="Q2095" t="s">
        <v>8342</v>
      </c>
      <c r="R2095" t="s">
        <v>8311</v>
      </c>
      <c r="S2095" s="13">
        <f t="shared" si="129"/>
        <v>41205.854537037041</v>
      </c>
      <c r="T2095" s="13">
        <f t="shared" si="130"/>
        <v>41265.68787037037</v>
      </c>
    </row>
    <row r="2096" spans="1:20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31"/>
        <v>1.2054285714285715</v>
      </c>
      <c r="P2096" s="6">
        <f t="shared" si="128"/>
        <v>58.597222222222221</v>
      </c>
      <c r="Q2096" t="s">
        <v>8342</v>
      </c>
      <c r="R2096" t="s">
        <v>8311</v>
      </c>
      <c r="S2096" s="13">
        <f t="shared" si="129"/>
        <v>40939.02002314815</v>
      </c>
      <c r="T2096" s="13">
        <f t="shared" si="130"/>
        <v>40972.916666666664</v>
      </c>
    </row>
    <row r="2097" spans="1:20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31"/>
        <v>1</v>
      </c>
      <c r="P2097" s="6">
        <f t="shared" si="128"/>
        <v>113.63636363636364</v>
      </c>
      <c r="Q2097" t="s">
        <v>8342</v>
      </c>
      <c r="R2097" t="s">
        <v>8311</v>
      </c>
      <c r="S2097" s="13">
        <f t="shared" si="129"/>
        <v>40758.733483796292</v>
      </c>
      <c r="T2097" s="13">
        <f t="shared" si="130"/>
        <v>40818.525150462956</v>
      </c>
    </row>
    <row r="2098" spans="1:20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31"/>
        <v>1.0166666666666666</v>
      </c>
      <c r="P2098" s="6">
        <f t="shared" si="128"/>
        <v>43.571428571428569</v>
      </c>
      <c r="Q2098" t="s">
        <v>8342</v>
      </c>
      <c r="R2098" t="s">
        <v>8311</v>
      </c>
      <c r="S2098" s="13">
        <f t="shared" si="129"/>
        <v>41192.758506944447</v>
      </c>
      <c r="T2098" s="13">
        <f t="shared" si="130"/>
        <v>41207.957638888889</v>
      </c>
    </row>
    <row r="2099" spans="1:20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31"/>
        <v>1</v>
      </c>
      <c r="P2099" s="6">
        <f t="shared" si="128"/>
        <v>78.94736842105263</v>
      </c>
      <c r="Q2099" t="s">
        <v>8342</v>
      </c>
      <c r="R2099" t="s">
        <v>8311</v>
      </c>
      <c r="S2099" s="13">
        <f t="shared" si="129"/>
        <v>40818.58489583333</v>
      </c>
      <c r="T2099" s="13">
        <f t="shared" si="130"/>
        <v>40878.418229166666</v>
      </c>
    </row>
    <row r="2100" spans="1:20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31"/>
        <v>1.0033333333333334</v>
      </c>
      <c r="P2100" s="6">
        <f t="shared" si="128"/>
        <v>188.125</v>
      </c>
      <c r="Q2100" t="s">
        <v>8342</v>
      </c>
      <c r="R2100" t="s">
        <v>8311</v>
      </c>
      <c r="S2100" s="13">
        <f t="shared" si="129"/>
        <v>40946.11383101852</v>
      </c>
      <c r="T2100" s="13">
        <f t="shared" si="130"/>
        <v>40975.905497685184</v>
      </c>
    </row>
    <row r="2101" spans="1:20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31"/>
        <v>1.3236666666666668</v>
      </c>
      <c r="P2101" s="6">
        <f t="shared" si="128"/>
        <v>63.031746031746032</v>
      </c>
      <c r="Q2101" t="s">
        <v>8342</v>
      </c>
      <c r="R2101" t="s">
        <v>8311</v>
      </c>
      <c r="S2101" s="13">
        <f t="shared" si="129"/>
        <v>42173.746342592596</v>
      </c>
      <c r="T2101" s="13">
        <f t="shared" si="130"/>
        <v>42186.944444444445</v>
      </c>
    </row>
    <row r="2102" spans="1:20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31"/>
        <v>1.3666666666666667</v>
      </c>
      <c r="P2102" s="6">
        <f t="shared" si="128"/>
        <v>30.37037037037037</v>
      </c>
      <c r="Q2102" t="s">
        <v>8342</v>
      </c>
      <c r="R2102" t="s">
        <v>8311</v>
      </c>
      <c r="S2102" s="13">
        <f t="shared" si="129"/>
        <v>41074.834965277776</v>
      </c>
      <c r="T2102" s="13">
        <f t="shared" si="130"/>
        <v>41089.957638888889</v>
      </c>
    </row>
    <row r="2103" spans="1:20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31"/>
        <v>1.1325000000000001</v>
      </c>
      <c r="P2103" s="6">
        <f t="shared" si="128"/>
        <v>51.477272727272727</v>
      </c>
      <c r="Q2103" t="s">
        <v>8342</v>
      </c>
      <c r="R2103" t="s">
        <v>8311</v>
      </c>
      <c r="S2103" s="13">
        <f t="shared" si="129"/>
        <v>40892.149467592593</v>
      </c>
      <c r="T2103" s="13">
        <f t="shared" si="130"/>
        <v>40951.941134259258</v>
      </c>
    </row>
    <row r="2104" spans="1:20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31"/>
        <v>1.36</v>
      </c>
      <c r="P2104" s="6">
        <f t="shared" si="128"/>
        <v>35.789473684210527</v>
      </c>
      <c r="Q2104" t="s">
        <v>8342</v>
      </c>
      <c r="R2104" t="s">
        <v>8311</v>
      </c>
      <c r="S2104" s="13">
        <f t="shared" si="129"/>
        <v>40638.868611111109</v>
      </c>
      <c r="T2104" s="13">
        <f t="shared" si="130"/>
        <v>40668.660277777773</v>
      </c>
    </row>
    <row r="2105" spans="1:20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31"/>
        <v>1.4612318374694613</v>
      </c>
      <c r="P2105" s="6">
        <f t="shared" si="128"/>
        <v>98.817391304347822</v>
      </c>
      <c r="Q2105" t="s">
        <v>8342</v>
      </c>
      <c r="R2105" t="s">
        <v>8311</v>
      </c>
      <c r="S2105" s="13">
        <f t="shared" si="129"/>
        <v>41192.754942129628</v>
      </c>
      <c r="T2105" s="13">
        <f t="shared" si="130"/>
        <v>41222.588275462964</v>
      </c>
    </row>
    <row r="2106" spans="1:20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31"/>
        <v>1.2949999999999999</v>
      </c>
      <c r="P2106" s="6">
        <f t="shared" si="128"/>
        <v>28</v>
      </c>
      <c r="Q2106" t="s">
        <v>8342</v>
      </c>
      <c r="R2106" t="s">
        <v>8311</v>
      </c>
      <c r="S2106" s="13">
        <f t="shared" si="129"/>
        <v>41394.074467592596</v>
      </c>
      <c r="T2106" s="13">
        <f t="shared" si="130"/>
        <v>41424.791666666664</v>
      </c>
    </row>
    <row r="2107" spans="1:20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31"/>
        <v>2.54</v>
      </c>
      <c r="P2107" s="6">
        <f t="shared" si="128"/>
        <v>51.313131313131315</v>
      </c>
      <c r="Q2107" t="s">
        <v>8342</v>
      </c>
      <c r="R2107" t="s">
        <v>8311</v>
      </c>
      <c r="S2107" s="13">
        <f t="shared" si="129"/>
        <v>41951.788807870369</v>
      </c>
      <c r="T2107" s="13">
        <f t="shared" si="130"/>
        <v>41963.958333333336</v>
      </c>
    </row>
    <row r="2108" spans="1:20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31"/>
        <v>1.0704545454545455</v>
      </c>
      <c r="P2108" s="6">
        <f t="shared" si="128"/>
        <v>53.522727272727273</v>
      </c>
      <c r="Q2108" t="s">
        <v>8342</v>
      </c>
      <c r="R2108" t="s">
        <v>8311</v>
      </c>
      <c r="S2108" s="13">
        <f t="shared" si="129"/>
        <v>41270.21497685185</v>
      </c>
      <c r="T2108" s="13">
        <f t="shared" si="130"/>
        <v>41300.006643518514</v>
      </c>
    </row>
    <row r="2109" spans="1:20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31"/>
        <v>1.0773299999999999</v>
      </c>
      <c r="P2109" s="6">
        <f t="shared" si="128"/>
        <v>37.149310344827583</v>
      </c>
      <c r="Q2109" t="s">
        <v>8342</v>
      </c>
      <c r="R2109" t="s">
        <v>8311</v>
      </c>
      <c r="S2109" s="13">
        <f t="shared" si="129"/>
        <v>41934.71056712963</v>
      </c>
      <c r="T2109" s="13">
        <f t="shared" si="130"/>
        <v>41955.543900462959</v>
      </c>
    </row>
    <row r="2110" spans="1:20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31"/>
        <v>1.0731250000000001</v>
      </c>
      <c r="P2110" s="6">
        <f t="shared" si="128"/>
        <v>89.895287958115176</v>
      </c>
      <c r="Q2110" t="s">
        <v>8342</v>
      </c>
      <c r="R2110" t="s">
        <v>8311</v>
      </c>
      <c r="S2110" s="13">
        <f t="shared" si="129"/>
        <v>41135.175694444442</v>
      </c>
      <c r="T2110" s="13">
        <f t="shared" si="130"/>
        <v>41161.954861111109</v>
      </c>
    </row>
    <row r="2111" spans="1:20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31"/>
        <v>1.06525</v>
      </c>
      <c r="P2111" s="6">
        <f t="shared" si="128"/>
        <v>106.52500000000001</v>
      </c>
      <c r="Q2111" t="s">
        <v>8342</v>
      </c>
      <c r="R2111" t="s">
        <v>8311</v>
      </c>
      <c r="S2111" s="13">
        <f t="shared" si="129"/>
        <v>42160.708530092597</v>
      </c>
      <c r="T2111" s="13">
        <f t="shared" si="130"/>
        <v>42190.500196759262</v>
      </c>
    </row>
    <row r="2112" spans="1:20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31"/>
        <v>1.0035000000000001</v>
      </c>
      <c r="P2112" s="6">
        <f t="shared" si="128"/>
        <v>52.815789473684212</v>
      </c>
      <c r="Q2112" t="s">
        <v>8342</v>
      </c>
      <c r="R2112" t="s">
        <v>8311</v>
      </c>
      <c r="S2112" s="13">
        <f t="shared" si="129"/>
        <v>41759.670937499999</v>
      </c>
      <c r="T2112" s="13">
        <f t="shared" si="130"/>
        <v>41786.999305555553</v>
      </c>
    </row>
    <row r="2113" spans="1:20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31"/>
        <v>1.0649999999999999</v>
      </c>
      <c r="P2113" s="6">
        <f t="shared" si="128"/>
        <v>54.615384615384613</v>
      </c>
      <c r="Q2113" t="s">
        <v>8342</v>
      </c>
      <c r="R2113" t="s">
        <v>8311</v>
      </c>
      <c r="S2113" s="13">
        <f t="shared" si="129"/>
        <v>40703.197048611109</v>
      </c>
      <c r="T2113" s="13">
        <f t="shared" si="130"/>
        <v>40769.833333333328</v>
      </c>
    </row>
    <row r="2114" spans="1:20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31"/>
        <v>1</v>
      </c>
      <c r="P2114" s="6">
        <f t="shared" si="128"/>
        <v>27.272727272727273</v>
      </c>
      <c r="Q2114" t="s">
        <v>8342</v>
      </c>
      <c r="R2114" t="s">
        <v>8311</v>
      </c>
      <c r="S2114" s="13">
        <f t="shared" si="129"/>
        <v>41365.928159722222</v>
      </c>
      <c r="T2114" s="13">
        <f t="shared" si="130"/>
        <v>41379.719826388886</v>
      </c>
    </row>
    <row r="2115" spans="1:20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31"/>
        <v>1.0485714285714285</v>
      </c>
      <c r="P2115" s="6">
        <f t="shared" ref="P2115:P2178" si="132">E2115/L2115</f>
        <v>68.598130841121488</v>
      </c>
      <c r="Q2115" t="s">
        <v>8342</v>
      </c>
      <c r="R2115" t="s">
        <v>8311</v>
      </c>
      <c r="S2115" s="13">
        <f t="shared" ref="S2115:S2178" si="133">(((J2115/60)/60)/24)+DATE(1970,1,1)</f>
        <v>41870.86546296296</v>
      </c>
      <c r="T2115" s="13">
        <f t="shared" ref="T2115:T2178" si="134">(((I2115/60)/60)/24)+DATE(1970,1,1)+(-5/24)</f>
        <v>41905.657129629624</v>
      </c>
    </row>
    <row r="2116" spans="1:20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ref="O2116:O2179" si="135">E2116/D2116</f>
        <v>1.0469999999999999</v>
      </c>
      <c r="P2116" s="6">
        <f t="shared" si="132"/>
        <v>35.612244897959187</v>
      </c>
      <c r="Q2116" t="s">
        <v>8342</v>
      </c>
      <c r="R2116" t="s">
        <v>8311</v>
      </c>
      <c r="S2116" s="13">
        <f t="shared" si="133"/>
        <v>40458.815625000003</v>
      </c>
      <c r="T2116" s="13">
        <f t="shared" si="134"/>
        <v>40520.999305555553</v>
      </c>
    </row>
    <row r="2117" spans="1:20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5"/>
        <v>2.2566666666666668</v>
      </c>
      <c r="P2117" s="6">
        <f t="shared" si="132"/>
        <v>94.027777777777771</v>
      </c>
      <c r="Q2117" t="s">
        <v>8342</v>
      </c>
      <c r="R2117" t="s">
        <v>8311</v>
      </c>
      <c r="S2117" s="13">
        <f t="shared" si="133"/>
        <v>40564.081030092595</v>
      </c>
      <c r="T2117" s="13">
        <f t="shared" si="134"/>
        <v>40593.872696759259</v>
      </c>
    </row>
    <row r="2118" spans="1:20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5"/>
        <v>1.0090416666666666</v>
      </c>
      <c r="P2118" s="6">
        <f t="shared" si="132"/>
        <v>526.45652173913038</v>
      </c>
      <c r="Q2118" t="s">
        <v>8342</v>
      </c>
      <c r="R2118" t="s">
        <v>8311</v>
      </c>
      <c r="S2118" s="13">
        <f t="shared" si="133"/>
        <v>41136.777812500004</v>
      </c>
      <c r="T2118" s="13">
        <f t="shared" si="134"/>
        <v>41184.569479166668</v>
      </c>
    </row>
    <row r="2119" spans="1:20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5"/>
        <v>1.4775</v>
      </c>
      <c r="P2119" s="6">
        <f t="shared" si="132"/>
        <v>50.657142857142858</v>
      </c>
      <c r="Q2119" t="s">
        <v>8342</v>
      </c>
      <c r="R2119" t="s">
        <v>8311</v>
      </c>
      <c r="S2119" s="13">
        <f t="shared" si="133"/>
        <v>42290.059594907405</v>
      </c>
      <c r="T2119" s="13">
        <f t="shared" si="134"/>
        <v>42303.999305555553</v>
      </c>
    </row>
    <row r="2120" spans="1:20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5"/>
        <v>1.3461099999999999</v>
      </c>
      <c r="P2120" s="6">
        <f t="shared" si="132"/>
        <v>79.182941176470578</v>
      </c>
      <c r="Q2120" t="s">
        <v>8342</v>
      </c>
      <c r="R2120" t="s">
        <v>8311</v>
      </c>
      <c r="S2120" s="13">
        <f t="shared" si="133"/>
        <v>40718.839537037034</v>
      </c>
      <c r="T2120" s="13">
        <f t="shared" si="134"/>
        <v>40748.631203703699</v>
      </c>
    </row>
    <row r="2121" spans="1:20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5"/>
        <v>1.0075000000000001</v>
      </c>
      <c r="P2121" s="6">
        <f t="shared" si="132"/>
        <v>91.590909090909093</v>
      </c>
      <c r="Q2121" t="s">
        <v>8342</v>
      </c>
      <c r="R2121" t="s">
        <v>8311</v>
      </c>
      <c r="S2121" s="13">
        <f t="shared" si="133"/>
        <v>41107.130150462966</v>
      </c>
      <c r="T2121" s="13">
        <f t="shared" si="134"/>
        <v>41136.921817129631</v>
      </c>
    </row>
    <row r="2122" spans="1:20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5"/>
        <v>1.00880375</v>
      </c>
      <c r="P2122" s="6">
        <f t="shared" si="132"/>
        <v>116.96275362318841</v>
      </c>
      <c r="Q2122" t="s">
        <v>8342</v>
      </c>
      <c r="R2122" t="s">
        <v>8311</v>
      </c>
      <c r="S2122" s="13">
        <f t="shared" si="133"/>
        <v>41591.964537037034</v>
      </c>
      <c r="T2122" s="13">
        <f t="shared" si="134"/>
        <v>41640.756203703699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5"/>
        <v>5.6800000000000002E-3</v>
      </c>
      <c r="P2123" s="6">
        <f t="shared" si="132"/>
        <v>28.4</v>
      </c>
      <c r="Q2123" t="s">
        <v>8345</v>
      </c>
      <c r="R2123" t="s">
        <v>8313</v>
      </c>
      <c r="S2123" s="13">
        <f t="shared" si="133"/>
        <v>42716.7424537037</v>
      </c>
      <c r="T2123" s="13">
        <f t="shared" si="134"/>
        <v>42746.534120370365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5"/>
        <v>3.875E-3</v>
      </c>
      <c r="P2124" s="6">
        <f t="shared" si="132"/>
        <v>103.33333333333333</v>
      </c>
      <c r="Q2124" t="s">
        <v>8345</v>
      </c>
      <c r="R2124" t="s">
        <v>8313</v>
      </c>
      <c r="S2124" s="13">
        <f t="shared" si="133"/>
        <v>42712.300567129627</v>
      </c>
      <c r="T2124" s="13">
        <f t="shared" si="134"/>
        <v>42742.092233796291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5"/>
        <v>0.1</v>
      </c>
      <c r="P2125" s="6">
        <f t="shared" si="132"/>
        <v>10</v>
      </c>
      <c r="Q2125" t="s">
        <v>8345</v>
      </c>
      <c r="R2125" t="s">
        <v>8313</v>
      </c>
      <c r="S2125" s="13">
        <f t="shared" si="133"/>
        <v>40198.424849537041</v>
      </c>
      <c r="T2125" s="13">
        <f t="shared" si="134"/>
        <v>40252.082638888889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5"/>
        <v>0.10454545454545454</v>
      </c>
      <c r="P2126" s="6">
        <f t="shared" si="132"/>
        <v>23</v>
      </c>
      <c r="Q2126" t="s">
        <v>8345</v>
      </c>
      <c r="R2126" t="s">
        <v>8313</v>
      </c>
      <c r="S2126" s="13">
        <f t="shared" si="133"/>
        <v>40464.028182870366</v>
      </c>
      <c r="T2126" s="13">
        <f t="shared" si="134"/>
        <v>40512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5"/>
        <v>1.4200000000000001E-2</v>
      </c>
      <c r="P2127" s="6">
        <f t="shared" si="132"/>
        <v>31.555555555555557</v>
      </c>
      <c r="Q2127" t="s">
        <v>8345</v>
      </c>
      <c r="R2127" t="s">
        <v>8313</v>
      </c>
      <c r="S2127" s="13">
        <f t="shared" si="133"/>
        <v>42191.023530092592</v>
      </c>
      <c r="T2127" s="13">
        <f t="shared" si="134"/>
        <v>42220.815196759257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5"/>
        <v>5.0000000000000001E-4</v>
      </c>
      <c r="P2128" s="6">
        <f t="shared" si="132"/>
        <v>5</v>
      </c>
      <c r="Q2128" t="s">
        <v>8345</v>
      </c>
      <c r="R2128" t="s">
        <v>8313</v>
      </c>
      <c r="S2128" s="13">
        <f t="shared" si="133"/>
        <v>41951.973229166666</v>
      </c>
      <c r="T2128" s="13">
        <f t="shared" si="134"/>
        <v>41981.76489583333</v>
      </c>
    </row>
    <row r="2129" spans="1:20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5"/>
        <v>0.28842857142857142</v>
      </c>
      <c r="P2129" s="6">
        <f t="shared" si="132"/>
        <v>34.220338983050844</v>
      </c>
      <c r="Q2129" t="s">
        <v>8345</v>
      </c>
      <c r="R2129" t="s">
        <v>8313</v>
      </c>
      <c r="S2129" s="13">
        <f t="shared" si="133"/>
        <v>42045.50535879629</v>
      </c>
      <c r="T2129" s="13">
        <f t="shared" si="134"/>
        <v>42075.255358796298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5"/>
        <v>1.6666666666666668E-3</v>
      </c>
      <c r="P2130" s="6">
        <f t="shared" si="132"/>
        <v>25</v>
      </c>
      <c r="Q2130" t="s">
        <v>8345</v>
      </c>
      <c r="R2130" t="s">
        <v>8313</v>
      </c>
      <c r="S2130" s="13">
        <f t="shared" si="133"/>
        <v>41843.772789351853</v>
      </c>
      <c r="T2130" s="13">
        <f t="shared" si="134"/>
        <v>41903.564456018517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5"/>
        <v>0.11799999999999999</v>
      </c>
      <c r="P2131" s="6">
        <f t="shared" si="132"/>
        <v>19.666666666666668</v>
      </c>
      <c r="Q2131" t="s">
        <v>8345</v>
      </c>
      <c r="R2131" t="s">
        <v>8313</v>
      </c>
      <c r="S2131" s="13">
        <f t="shared" si="133"/>
        <v>42409.024305555555</v>
      </c>
      <c r="T2131" s="13">
        <f t="shared" si="134"/>
        <v>42438.815972222219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5"/>
        <v>2.0238095238095236E-3</v>
      </c>
      <c r="P2132" s="6">
        <f t="shared" si="132"/>
        <v>21.25</v>
      </c>
      <c r="Q2132" t="s">
        <v>8345</v>
      </c>
      <c r="R2132" t="s">
        <v>8313</v>
      </c>
      <c r="S2132" s="13">
        <f t="shared" si="133"/>
        <v>41832.086377314816</v>
      </c>
      <c r="T2132" s="13">
        <f t="shared" si="134"/>
        <v>41866.87804398148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5"/>
        <v>0.05</v>
      </c>
      <c r="P2133" s="6">
        <f t="shared" si="132"/>
        <v>8.3333333333333339</v>
      </c>
      <c r="Q2133" t="s">
        <v>8345</v>
      </c>
      <c r="R2133" t="s">
        <v>8313</v>
      </c>
      <c r="S2133" s="13">
        <f t="shared" si="133"/>
        <v>42167.207071759258</v>
      </c>
      <c r="T2133" s="13">
        <f t="shared" si="134"/>
        <v>42196.998738425922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5"/>
        <v>2.1129899999999997E-2</v>
      </c>
      <c r="P2134" s="6">
        <f t="shared" si="132"/>
        <v>21.34333333333333</v>
      </c>
      <c r="Q2134" t="s">
        <v>8345</v>
      </c>
      <c r="R2134" t="s">
        <v>8313</v>
      </c>
      <c r="S2134" s="13">
        <f t="shared" si="133"/>
        <v>41643.487175925926</v>
      </c>
      <c r="T2134" s="13">
        <f t="shared" si="134"/>
        <v>41673.27884259259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5"/>
        <v>1.6E-2</v>
      </c>
      <c r="P2135" s="6">
        <f t="shared" si="132"/>
        <v>5.333333333333333</v>
      </c>
      <c r="Q2135" t="s">
        <v>8345</v>
      </c>
      <c r="R2135" t="s">
        <v>8313</v>
      </c>
      <c r="S2135" s="13">
        <f t="shared" si="133"/>
        <v>40619.097210648149</v>
      </c>
      <c r="T2135" s="13">
        <f t="shared" si="134"/>
        <v>40657.082638888889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5"/>
        <v>1.7333333333333333E-2</v>
      </c>
      <c r="P2136" s="6">
        <f t="shared" si="132"/>
        <v>34.666666666666664</v>
      </c>
      <c r="Q2136" t="s">
        <v>8345</v>
      </c>
      <c r="R2136" t="s">
        <v>8313</v>
      </c>
      <c r="S2136" s="13">
        <f t="shared" si="133"/>
        <v>41361.886469907404</v>
      </c>
      <c r="T2136" s="13">
        <f t="shared" si="134"/>
        <v>41391.678136574068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5"/>
        <v>9.5600000000000004E-2</v>
      </c>
      <c r="P2137" s="6">
        <f t="shared" si="132"/>
        <v>21.727272727272727</v>
      </c>
      <c r="Q2137" t="s">
        <v>8345</v>
      </c>
      <c r="R2137" t="s">
        <v>8313</v>
      </c>
      <c r="S2137" s="13">
        <f t="shared" si="133"/>
        <v>41156.963344907403</v>
      </c>
      <c r="T2137" s="13">
        <f t="shared" si="134"/>
        <v>41186.755011574067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5"/>
        <v>5.9612499999999998E-4</v>
      </c>
      <c r="P2138" s="6">
        <f t="shared" si="132"/>
        <v>11.922499999999999</v>
      </c>
      <c r="Q2138" t="s">
        <v>8345</v>
      </c>
      <c r="R2138" t="s">
        <v>8313</v>
      </c>
      <c r="S2138" s="13">
        <f t="shared" si="133"/>
        <v>41536.509097222224</v>
      </c>
      <c r="T2138" s="13">
        <f t="shared" si="134"/>
        <v>41566.300763888888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5"/>
        <v>0.28405999999999998</v>
      </c>
      <c r="P2139" s="6">
        <f t="shared" si="132"/>
        <v>26.59737827715356</v>
      </c>
      <c r="Q2139" t="s">
        <v>8345</v>
      </c>
      <c r="R2139" t="s">
        <v>8313</v>
      </c>
      <c r="S2139" s="13">
        <f t="shared" si="133"/>
        <v>41948.771168981482</v>
      </c>
      <c r="T2139" s="13">
        <f t="shared" si="134"/>
        <v>41978.562835648147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5"/>
        <v>0.128</v>
      </c>
      <c r="P2140" s="6">
        <f t="shared" si="132"/>
        <v>10.666666666666666</v>
      </c>
      <c r="Q2140" t="s">
        <v>8345</v>
      </c>
      <c r="R2140" t="s">
        <v>8313</v>
      </c>
      <c r="S2140" s="13">
        <f t="shared" si="133"/>
        <v>41557.013182870374</v>
      </c>
      <c r="T2140" s="13">
        <f t="shared" si="134"/>
        <v>41586.846516203703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5"/>
        <v>5.4199999999999998E-2</v>
      </c>
      <c r="P2141" s="6">
        <f t="shared" si="132"/>
        <v>29.035714285714285</v>
      </c>
      <c r="Q2141" t="s">
        <v>8345</v>
      </c>
      <c r="R2141" t="s">
        <v>8313</v>
      </c>
      <c r="S2141" s="13">
        <f t="shared" si="133"/>
        <v>42647.750092592592</v>
      </c>
      <c r="T2141" s="13">
        <f t="shared" si="134"/>
        <v>42677.541759259257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5"/>
        <v>1.1199999999999999E-3</v>
      </c>
      <c r="P2142" s="6">
        <f t="shared" si="132"/>
        <v>50.909090909090907</v>
      </c>
      <c r="Q2142" t="s">
        <v>8345</v>
      </c>
      <c r="R2142" t="s">
        <v>8313</v>
      </c>
      <c r="S2142" s="13">
        <f t="shared" si="133"/>
        <v>41255.833611111113</v>
      </c>
      <c r="T2142" s="13">
        <f t="shared" si="134"/>
        <v>41285.625277777777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5"/>
        <v>0</v>
      </c>
      <c r="P2143" s="6" t="e">
        <f t="shared" si="132"/>
        <v>#DIV/0!</v>
      </c>
      <c r="Q2143" t="s">
        <v>8345</v>
      </c>
      <c r="R2143" t="s">
        <v>8313</v>
      </c>
      <c r="S2143" s="13">
        <f t="shared" si="133"/>
        <v>41927.235636574071</v>
      </c>
      <c r="T2143" s="13">
        <f t="shared" si="134"/>
        <v>41957.068969907406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5"/>
        <v>5.7238095238095241E-2</v>
      </c>
      <c r="P2144" s="6">
        <f t="shared" si="132"/>
        <v>50.083333333333336</v>
      </c>
      <c r="Q2144" t="s">
        <v>8345</v>
      </c>
      <c r="R2144" t="s">
        <v>8313</v>
      </c>
      <c r="S2144" s="13">
        <f t="shared" si="133"/>
        <v>42340.701504629629</v>
      </c>
      <c r="T2144" s="13">
        <f t="shared" si="134"/>
        <v>42368.493171296293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5"/>
        <v>0.1125</v>
      </c>
      <c r="P2145" s="6">
        <f t="shared" si="132"/>
        <v>45</v>
      </c>
      <c r="Q2145" t="s">
        <v>8345</v>
      </c>
      <c r="R2145" t="s">
        <v>8313</v>
      </c>
      <c r="S2145" s="13">
        <f t="shared" si="133"/>
        <v>40332.886712962965</v>
      </c>
      <c r="T2145" s="13">
        <f t="shared" si="134"/>
        <v>40380.583333333328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5"/>
        <v>1.7098591549295775E-2</v>
      </c>
      <c r="P2146" s="6">
        <f t="shared" si="132"/>
        <v>25.291666666666668</v>
      </c>
      <c r="Q2146" t="s">
        <v>8345</v>
      </c>
      <c r="R2146" t="s">
        <v>8313</v>
      </c>
      <c r="S2146" s="13">
        <f t="shared" si="133"/>
        <v>41499.546759259261</v>
      </c>
      <c r="T2146" s="13">
        <f t="shared" si="134"/>
        <v>41531.338425925926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5"/>
        <v>0.30433333333333334</v>
      </c>
      <c r="P2147" s="6">
        <f t="shared" si="132"/>
        <v>51.292134831460672</v>
      </c>
      <c r="Q2147" t="s">
        <v>8345</v>
      </c>
      <c r="R2147" t="s">
        <v>8313</v>
      </c>
      <c r="S2147" s="13">
        <f t="shared" si="133"/>
        <v>41575.237430555557</v>
      </c>
      <c r="T2147" s="13">
        <f t="shared" si="134"/>
        <v>41605.070763888885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5"/>
        <v>2.0000000000000001E-4</v>
      </c>
      <c r="P2148" s="6">
        <f t="shared" si="132"/>
        <v>1</v>
      </c>
      <c r="Q2148" t="s">
        <v>8345</v>
      </c>
      <c r="R2148" t="s">
        <v>8313</v>
      </c>
      <c r="S2148" s="13">
        <f t="shared" si="133"/>
        <v>42397.679513888885</v>
      </c>
      <c r="T2148" s="13">
        <f t="shared" si="134"/>
        <v>42411.471180555549</v>
      </c>
    </row>
    <row r="2149" spans="1:20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5"/>
        <v>6.9641025641025639E-3</v>
      </c>
      <c r="P2149" s="6">
        <f t="shared" si="132"/>
        <v>49.381818181818183</v>
      </c>
      <c r="Q2149" t="s">
        <v>8345</v>
      </c>
      <c r="R2149" t="s">
        <v>8313</v>
      </c>
      <c r="S2149" s="13">
        <f t="shared" si="133"/>
        <v>41927.295694444445</v>
      </c>
      <c r="T2149" s="13">
        <f t="shared" si="134"/>
        <v>41959.129027777781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5"/>
        <v>0.02</v>
      </c>
      <c r="P2150" s="6">
        <f t="shared" si="132"/>
        <v>1</v>
      </c>
      <c r="Q2150" t="s">
        <v>8345</v>
      </c>
      <c r="R2150" t="s">
        <v>8313</v>
      </c>
      <c r="S2150" s="13">
        <f t="shared" si="133"/>
        <v>42066.733587962968</v>
      </c>
      <c r="T2150" s="13">
        <f t="shared" si="134"/>
        <v>42096.483587962961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5"/>
        <v>0</v>
      </c>
      <c r="P2151" s="6" t="e">
        <f t="shared" si="132"/>
        <v>#DIV/0!</v>
      </c>
      <c r="Q2151" t="s">
        <v>8345</v>
      </c>
      <c r="R2151" t="s">
        <v>8313</v>
      </c>
      <c r="S2151" s="13">
        <f t="shared" si="133"/>
        <v>40355.024953703702</v>
      </c>
      <c r="T2151" s="13">
        <f t="shared" si="134"/>
        <v>40389.791666666664</v>
      </c>
    </row>
    <row r="2152" spans="1:20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5"/>
        <v>8.0999999999999996E-3</v>
      </c>
      <c r="P2152" s="6">
        <f t="shared" si="132"/>
        <v>101.25</v>
      </c>
      <c r="Q2152" t="s">
        <v>8345</v>
      </c>
      <c r="R2152" t="s">
        <v>8313</v>
      </c>
      <c r="S2152" s="13">
        <f t="shared" si="133"/>
        <v>42534.284710648149</v>
      </c>
      <c r="T2152" s="13">
        <f t="shared" si="134"/>
        <v>42564.076377314814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5"/>
        <v>2.6222222222222224E-3</v>
      </c>
      <c r="P2153" s="6">
        <f t="shared" si="132"/>
        <v>19.666666666666668</v>
      </c>
      <c r="Q2153" t="s">
        <v>8345</v>
      </c>
      <c r="R2153" t="s">
        <v>8313</v>
      </c>
      <c r="S2153" s="13">
        <f t="shared" si="133"/>
        <v>42520.847384259265</v>
      </c>
      <c r="T2153" s="13">
        <f t="shared" si="134"/>
        <v>42550.639050925929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5"/>
        <v>1.6666666666666668E-3</v>
      </c>
      <c r="P2154" s="6">
        <f t="shared" si="132"/>
        <v>12.5</v>
      </c>
      <c r="Q2154" t="s">
        <v>8345</v>
      </c>
      <c r="R2154" t="s">
        <v>8313</v>
      </c>
      <c r="S2154" s="13">
        <f t="shared" si="133"/>
        <v>41683.832280092596</v>
      </c>
      <c r="T2154" s="13">
        <f t="shared" si="134"/>
        <v>41713.582280092589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5"/>
        <v>9.1244548809124457E-5</v>
      </c>
      <c r="P2155" s="6">
        <f t="shared" si="132"/>
        <v>8.5</v>
      </c>
      <c r="Q2155" t="s">
        <v>8345</v>
      </c>
      <c r="R2155" t="s">
        <v>8313</v>
      </c>
      <c r="S2155" s="13">
        <f t="shared" si="133"/>
        <v>41974.911087962959</v>
      </c>
      <c r="T2155" s="13">
        <f t="shared" si="134"/>
        <v>42014.124305555553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5"/>
        <v>8.0000000000000002E-3</v>
      </c>
      <c r="P2156" s="6">
        <f t="shared" si="132"/>
        <v>1</v>
      </c>
      <c r="Q2156" t="s">
        <v>8345</v>
      </c>
      <c r="R2156" t="s">
        <v>8313</v>
      </c>
      <c r="S2156" s="13">
        <f t="shared" si="133"/>
        <v>41647.632256944446</v>
      </c>
      <c r="T2156" s="13">
        <f t="shared" si="134"/>
        <v>41667.42392361111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5"/>
        <v>2.3E-2</v>
      </c>
      <c r="P2157" s="6">
        <f t="shared" si="132"/>
        <v>23</v>
      </c>
      <c r="Q2157" t="s">
        <v>8345</v>
      </c>
      <c r="R2157" t="s">
        <v>8313</v>
      </c>
      <c r="S2157" s="13">
        <f t="shared" si="133"/>
        <v>42430.747511574074</v>
      </c>
      <c r="T2157" s="13">
        <f t="shared" si="134"/>
        <v>42460.497511574074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5"/>
        <v>2.6660714285714284E-2</v>
      </c>
      <c r="P2158" s="6">
        <f t="shared" si="132"/>
        <v>17.987951807228917</v>
      </c>
      <c r="Q2158" t="s">
        <v>8345</v>
      </c>
      <c r="R2158" t="s">
        <v>8313</v>
      </c>
      <c r="S2158" s="13">
        <f t="shared" si="133"/>
        <v>41488.85423611111</v>
      </c>
      <c r="T2158" s="13">
        <f t="shared" si="134"/>
        <v>41533.645902777775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5"/>
        <v>0.28192</v>
      </c>
      <c r="P2159" s="6">
        <f t="shared" si="132"/>
        <v>370.94736842105266</v>
      </c>
      <c r="Q2159" t="s">
        <v>8345</v>
      </c>
      <c r="R2159" t="s">
        <v>8313</v>
      </c>
      <c r="S2159" s="13">
        <f t="shared" si="133"/>
        <v>42694.98128472222</v>
      </c>
      <c r="T2159" s="13">
        <f t="shared" si="134"/>
        <v>42727.124305555553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5"/>
        <v>6.5900366666666668E-2</v>
      </c>
      <c r="P2160" s="6">
        <f t="shared" si="132"/>
        <v>63.569485530546629</v>
      </c>
      <c r="Q2160" t="s">
        <v>8345</v>
      </c>
      <c r="R2160" t="s">
        <v>8313</v>
      </c>
      <c r="S2160" s="13">
        <f t="shared" si="133"/>
        <v>41264.853865740741</v>
      </c>
      <c r="T2160" s="13">
        <f t="shared" si="134"/>
        <v>41309.645532407405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5"/>
        <v>7.2222222222222219E-3</v>
      </c>
      <c r="P2161" s="6">
        <f t="shared" si="132"/>
        <v>13</v>
      </c>
      <c r="Q2161" t="s">
        <v>8345</v>
      </c>
      <c r="R2161" t="s">
        <v>8313</v>
      </c>
      <c r="S2161" s="13">
        <f t="shared" si="133"/>
        <v>40710.731180555551</v>
      </c>
      <c r="T2161" s="13">
        <f t="shared" si="134"/>
        <v>40740.522847222215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5"/>
        <v>8.5000000000000006E-3</v>
      </c>
      <c r="P2162" s="6">
        <f t="shared" si="132"/>
        <v>5.3125</v>
      </c>
      <c r="Q2162" t="s">
        <v>8345</v>
      </c>
      <c r="R2162" t="s">
        <v>8313</v>
      </c>
      <c r="S2162" s="13">
        <f t="shared" si="133"/>
        <v>41018.711863425924</v>
      </c>
      <c r="T2162" s="13">
        <f t="shared" si="134"/>
        <v>41048.503530092588</v>
      </c>
    </row>
    <row r="2163" spans="1:20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5"/>
        <v>1.1575</v>
      </c>
      <c r="P2163" s="6">
        <f t="shared" si="132"/>
        <v>35.615384615384613</v>
      </c>
      <c r="Q2163" t="s">
        <v>8342</v>
      </c>
      <c r="R2163" t="s">
        <v>8308</v>
      </c>
      <c r="S2163" s="13">
        <f t="shared" si="133"/>
        <v>42240.852534722217</v>
      </c>
      <c r="T2163" s="13">
        <f t="shared" si="134"/>
        <v>42270.644201388881</v>
      </c>
    </row>
    <row r="2164" spans="1:20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5"/>
        <v>1.1226666666666667</v>
      </c>
      <c r="P2164" s="6">
        <f t="shared" si="132"/>
        <v>87.103448275862064</v>
      </c>
      <c r="Q2164" t="s">
        <v>8342</v>
      </c>
      <c r="R2164" t="s">
        <v>8308</v>
      </c>
      <c r="S2164" s="13">
        <f t="shared" si="133"/>
        <v>41813.766099537039</v>
      </c>
      <c r="T2164" s="13">
        <f t="shared" si="134"/>
        <v>41844.557766203703</v>
      </c>
    </row>
    <row r="2165" spans="1:20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5"/>
        <v>1.3220000000000001</v>
      </c>
      <c r="P2165" s="6">
        <f t="shared" si="132"/>
        <v>75.11363636363636</v>
      </c>
      <c r="Q2165" t="s">
        <v>8342</v>
      </c>
      <c r="R2165" t="s">
        <v>8308</v>
      </c>
      <c r="S2165" s="13">
        <f t="shared" si="133"/>
        <v>42111.899537037039</v>
      </c>
      <c r="T2165" s="13">
        <f t="shared" si="134"/>
        <v>42162.951388888883</v>
      </c>
    </row>
    <row r="2166" spans="1:20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5"/>
        <v>1.0263636363636364</v>
      </c>
      <c r="P2166" s="6">
        <f t="shared" si="132"/>
        <v>68.01204819277109</v>
      </c>
      <c r="Q2166" t="s">
        <v>8342</v>
      </c>
      <c r="R2166" t="s">
        <v>8308</v>
      </c>
      <c r="S2166" s="13">
        <f t="shared" si="133"/>
        <v>42515.71775462963</v>
      </c>
      <c r="T2166" s="13">
        <f t="shared" si="134"/>
        <v>42545.957638888889</v>
      </c>
    </row>
    <row r="2167" spans="1:20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5"/>
        <v>1.3864000000000001</v>
      </c>
      <c r="P2167" s="6">
        <f t="shared" si="132"/>
        <v>29.623931623931625</v>
      </c>
      <c r="Q2167" t="s">
        <v>8342</v>
      </c>
      <c r="R2167" t="s">
        <v>8308</v>
      </c>
      <c r="S2167" s="13">
        <f t="shared" si="133"/>
        <v>42438.667071759264</v>
      </c>
      <c r="T2167" s="13">
        <f t="shared" si="134"/>
        <v>42468.417071759257</v>
      </c>
    </row>
    <row r="2168" spans="1:20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5"/>
        <v>1.466</v>
      </c>
      <c r="P2168" s="6">
        <f t="shared" si="132"/>
        <v>91.625</v>
      </c>
      <c r="Q2168" t="s">
        <v>8342</v>
      </c>
      <c r="R2168" t="s">
        <v>8308</v>
      </c>
      <c r="S2168" s="13">
        <f t="shared" si="133"/>
        <v>41933.838171296295</v>
      </c>
      <c r="T2168" s="13">
        <f t="shared" si="134"/>
        <v>41978.671504629623</v>
      </c>
    </row>
    <row r="2169" spans="1:20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5"/>
        <v>1.2</v>
      </c>
      <c r="P2169" s="6">
        <f t="shared" si="132"/>
        <v>22.5</v>
      </c>
      <c r="Q2169" t="s">
        <v>8342</v>
      </c>
      <c r="R2169" t="s">
        <v>8308</v>
      </c>
      <c r="S2169" s="13">
        <f t="shared" si="133"/>
        <v>41153.066400462965</v>
      </c>
      <c r="T2169" s="13">
        <f t="shared" si="134"/>
        <v>41166.858067129629</v>
      </c>
    </row>
    <row r="2170" spans="1:20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5"/>
        <v>1.215816111111111</v>
      </c>
      <c r="P2170" s="6">
        <f t="shared" si="132"/>
        <v>64.366735294117646</v>
      </c>
      <c r="Q2170" t="s">
        <v>8342</v>
      </c>
      <c r="R2170" t="s">
        <v>8308</v>
      </c>
      <c r="S2170" s="13">
        <f t="shared" si="133"/>
        <v>42745.600243055553</v>
      </c>
      <c r="T2170" s="13">
        <f t="shared" si="134"/>
        <v>42775.999999999993</v>
      </c>
    </row>
    <row r="2171" spans="1:20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5"/>
        <v>1</v>
      </c>
      <c r="P2171" s="6">
        <f t="shared" si="132"/>
        <v>21.857142857142858</v>
      </c>
      <c r="Q2171" t="s">
        <v>8342</v>
      </c>
      <c r="R2171" t="s">
        <v>8308</v>
      </c>
      <c r="S2171" s="13">
        <f t="shared" si="133"/>
        <v>42793.700821759259</v>
      </c>
      <c r="T2171" s="13">
        <f t="shared" si="134"/>
        <v>42796.492488425924</v>
      </c>
    </row>
    <row r="2172" spans="1:20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5"/>
        <v>1.8085714285714285</v>
      </c>
      <c r="P2172" s="6">
        <f t="shared" si="132"/>
        <v>33.315789473684212</v>
      </c>
      <c r="Q2172" t="s">
        <v>8342</v>
      </c>
      <c r="R2172" t="s">
        <v>8308</v>
      </c>
      <c r="S2172" s="13">
        <f t="shared" si="133"/>
        <v>42198.750254629631</v>
      </c>
      <c r="T2172" s="13">
        <f t="shared" si="134"/>
        <v>42238.541921296295</v>
      </c>
    </row>
    <row r="2173" spans="1:20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5"/>
        <v>1.0607500000000001</v>
      </c>
      <c r="P2173" s="6">
        <f t="shared" si="132"/>
        <v>90.276595744680847</v>
      </c>
      <c r="Q2173" t="s">
        <v>8342</v>
      </c>
      <c r="R2173" t="s">
        <v>8308</v>
      </c>
      <c r="S2173" s="13">
        <f t="shared" si="133"/>
        <v>42141.95711805555</v>
      </c>
      <c r="T2173" s="13">
        <f t="shared" si="134"/>
        <v>42176.999999999993</v>
      </c>
    </row>
    <row r="2174" spans="1:20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5"/>
        <v>1</v>
      </c>
      <c r="P2174" s="6">
        <f t="shared" si="132"/>
        <v>76.92307692307692</v>
      </c>
      <c r="Q2174" t="s">
        <v>8342</v>
      </c>
      <c r="R2174" t="s">
        <v>8308</v>
      </c>
      <c r="S2174" s="13">
        <f t="shared" si="133"/>
        <v>42082.580092592587</v>
      </c>
      <c r="T2174" s="13">
        <f t="shared" si="134"/>
        <v>42112.371759259251</v>
      </c>
    </row>
    <row r="2175" spans="1:20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5"/>
        <v>1.2692857142857144</v>
      </c>
      <c r="P2175" s="6">
        <f t="shared" si="132"/>
        <v>59.233333333333334</v>
      </c>
      <c r="Q2175" t="s">
        <v>8342</v>
      </c>
      <c r="R2175" t="s">
        <v>8308</v>
      </c>
      <c r="S2175" s="13">
        <f t="shared" si="133"/>
        <v>41495.692627314813</v>
      </c>
      <c r="T2175" s="13">
        <f t="shared" si="134"/>
        <v>41526.957638888889</v>
      </c>
    </row>
    <row r="2176" spans="1:20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5"/>
        <v>1.0297499999999999</v>
      </c>
      <c r="P2176" s="6">
        <f t="shared" si="132"/>
        <v>65.38095238095238</v>
      </c>
      <c r="Q2176" t="s">
        <v>8342</v>
      </c>
      <c r="R2176" t="s">
        <v>8308</v>
      </c>
      <c r="S2176" s="13">
        <f t="shared" si="133"/>
        <v>42465.542905092589</v>
      </c>
      <c r="T2176" s="13">
        <f t="shared" si="134"/>
        <v>42495.334571759253</v>
      </c>
    </row>
    <row r="2177" spans="1:20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5"/>
        <v>2.5</v>
      </c>
      <c r="P2177" s="6">
        <f t="shared" si="132"/>
        <v>67.307692307692307</v>
      </c>
      <c r="Q2177" t="s">
        <v>8342</v>
      </c>
      <c r="R2177" t="s">
        <v>8308</v>
      </c>
      <c r="S2177" s="13">
        <f t="shared" si="133"/>
        <v>42565.009097222224</v>
      </c>
      <c r="T2177" s="13">
        <f t="shared" si="134"/>
        <v>42571.800763888888</v>
      </c>
    </row>
    <row r="2178" spans="1:20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5"/>
        <v>1.2602</v>
      </c>
      <c r="P2178" s="6">
        <f t="shared" si="132"/>
        <v>88.74647887323944</v>
      </c>
      <c r="Q2178" t="s">
        <v>8342</v>
      </c>
      <c r="R2178" t="s">
        <v>8308</v>
      </c>
      <c r="S2178" s="13">
        <f t="shared" si="133"/>
        <v>42096.633206018523</v>
      </c>
      <c r="T2178" s="13">
        <f t="shared" si="134"/>
        <v>42126.424872685187</v>
      </c>
    </row>
    <row r="2179" spans="1:20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135"/>
        <v>1.0012000000000001</v>
      </c>
      <c r="P2179" s="6">
        <f t="shared" ref="P2179:P2242" si="136">E2179/L2179</f>
        <v>65.868421052631575</v>
      </c>
      <c r="Q2179" t="s">
        <v>8342</v>
      </c>
      <c r="R2179" t="s">
        <v>8308</v>
      </c>
      <c r="S2179" s="13">
        <f t="shared" ref="S2179:S2242" si="137">(((J2179/60)/60)/24)+DATE(1970,1,1)</f>
        <v>42502.250775462962</v>
      </c>
      <c r="T2179" s="13">
        <f t="shared" ref="T2179:T2242" si="138">(((I2179/60)/60)/24)+DATE(1970,1,1)+(-5/24)</f>
        <v>42527.042442129627</v>
      </c>
    </row>
    <row r="2180" spans="1:20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ref="O2180:O2243" si="139">E2180/D2180</f>
        <v>1.3864000000000001</v>
      </c>
      <c r="P2180" s="6">
        <f t="shared" si="136"/>
        <v>40.349243306169967</v>
      </c>
      <c r="Q2180" t="s">
        <v>8342</v>
      </c>
      <c r="R2180" t="s">
        <v>8308</v>
      </c>
      <c r="S2180" s="13">
        <f t="shared" si="137"/>
        <v>42723.63653935185</v>
      </c>
      <c r="T2180" s="13">
        <f t="shared" si="138"/>
        <v>42753.428206018514</v>
      </c>
    </row>
    <row r="2181" spans="1:20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9"/>
        <v>1.6140000000000001</v>
      </c>
      <c r="P2181" s="6">
        <f t="shared" si="136"/>
        <v>76.857142857142861</v>
      </c>
      <c r="Q2181" t="s">
        <v>8342</v>
      </c>
      <c r="R2181" t="s">
        <v>8308</v>
      </c>
      <c r="S2181" s="13">
        <f t="shared" si="137"/>
        <v>42075.171203703707</v>
      </c>
      <c r="T2181" s="13">
        <f t="shared" si="138"/>
        <v>42104.962870370371</v>
      </c>
    </row>
    <row r="2182" spans="1:20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9"/>
        <v>1.071842</v>
      </c>
      <c r="P2182" s="6">
        <f t="shared" si="136"/>
        <v>68.707820512820518</v>
      </c>
      <c r="Q2182" t="s">
        <v>8342</v>
      </c>
      <c r="R2182" t="s">
        <v>8308</v>
      </c>
      <c r="S2182" s="13">
        <f t="shared" si="137"/>
        <v>42279.669768518521</v>
      </c>
      <c r="T2182" s="13">
        <f t="shared" si="138"/>
        <v>42321.503101851849</v>
      </c>
    </row>
    <row r="2183" spans="1:20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9"/>
        <v>1.5309999999999999</v>
      </c>
      <c r="P2183" s="6">
        <f t="shared" si="136"/>
        <v>57.773584905660378</v>
      </c>
      <c r="Q2183" t="s">
        <v>8345</v>
      </c>
      <c r="R2183" t="s">
        <v>8319</v>
      </c>
      <c r="S2183" s="13">
        <f t="shared" si="137"/>
        <v>42773.005243055552</v>
      </c>
      <c r="T2183" s="13">
        <f t="shared" si="138"/>
        <v>42786.796909722216</v>
      </c>
    </row>
    <row r="2184" spans="1:20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9"/>
        <v>5.2416666666666663</v>
      </c>
      <c r="P2184" s="6">
        <f t="shared" si="136"/>
        <v>44.171348314606739</v>
      </c>
      <c r="Q2184" t="s">
        <v>8345</v>
      </c>
      <c r="R2184" t="s">
        <v>8319</v>
      </c>
      <c r="S2184" s="13">
        <f t="shared" si="137"/>
        <v>41879.900752314818</v>
      </c>
      <c r="T2184" s="13">
        <f t="shared" si="138"/>
        <v>41914.692418981482</v>
      </c>
    </row>
    <row r="2185" spans="1:20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9"/>
        <v>4.8927777777777779</v>
      </c>
      <c r="P2185" s="6">
        <f t="shared" si="136"/>
        <v>31.566308243727597</v>
      </c>
      <c r="Q2185" t="s">
        <v>8345</v>
      </c>
      <c r="R2185" t="s">
        <v>8319</v>
      </c>
      <c r="S2185" s="13">
        <f t="shared" si="137"/>
        <v>42745.365474537044</v>
      </c>
      <c r="T2185" s="13">
        <f t="shared" si="138"/>
        <v>42774.999999999993</v>
      </c>
    </row>
    <row r="2186" spans="1:20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9"/>
        <v>2.8473999999999999</v>
      </c>
      <c r="P2186" s="6">
        <f t="shared" si="136"/>
        <v>107.04511278195488</v>
      </c>
      <c r="Q2186" t="s">
        <v>8345</v>
      </c>
      <c r="R2186" t="s">
        <v>8319</v>
      </c>
      <c r="S2186" s="13">
        <f t="shared" si="137"/>
        <v>42380.690289351856</v>
      </c>
      <c r="T2186" s="13">
        <f t="shared" si="138"/>
        <v>42394.458333333336</v>
      </c>
    </row>
    <row r="2187" spans="1:20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9"/>
        <v>18.569700000000001</v>
      </c>
      <c r="P2187" s="6">
        <f t="shared" si="136"/>
        <v>149.03451043338683</v>
      </c>
      <c r="Q2187" t="s">
        <v>8345</v>
      </c>
      <c r="R2187" t="s">
        <v>8319</v>
      </c>
      <c r="S2187" s="13">
        <f t="shared" si="137"/>
        <v>41319.349988425929</v>
      </c>
      <c r="T2187" s="13">
        <f t="shared" si="138"/>
        <v>41359.141655092593</v>
      </c>
    </row>
    <row r="2188" spans="1:20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9"/>
        <v>1.0967499999999999</v>
      </c>
      <c r="P2188" s="6">
        <f t="shared" si="136"/>
        <v>55.956632653061227</v>
      </c>
      <c r="Q2188" t="s">
        <v>8345</v>
      </c>
      <c r="R2188" t="s">
        <v>8319</v>
      </c>
      <c r="S2188" s="13">
        <f t="shared" si="137"/>
        <v>42583.615081018521</v>
      </c>
      <c r="T2188" s="13">
        <f t="shared" si="138"/>
        <v>42619.874999999993</v>
      </c>
    </row>
    <row r="2189" spans="1:20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9"/>
        <v>10.146425000000001</v>
      </c>
      <c r="P2189" s="6">
        <f t="shared" si="136"/>
        <v>56.970381807973048</v>
      </c>
      <c r="Q2189" t="s">
        <v>8345</v>
      </c>
      <c r="R2189" t="s">
        <v>8319</v>
      </c>
      <c r="S2189" s="13">
        <f t="shared" si="137"/>
        <v>42068.209097222221</v>
      </c>
      <c r="T2189" s="13">
        <f t="shared" si="138"/>
        <v>42096.957638888889</v>
      </c>
    </row>
    <row r="2190" spans="1:20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9"/>
        <v>4.1217692027666546</v>
      </c>
      <c r="P2190" s="6">
        <f t="shared" si="136"/>
        <v>44.056420233463037</v>
      </c>
      <c r="Q2190" t="s">
        <v>8345</v>
      </c>
      <c r="R2190" t="s">
        <v>8319</v>
      </c>
      <c r="S2190" s="13">
        <f t="shared" si="137"/>
        <v>42633.586122685185</v>
      </c>
      <c r="T2190" s="13">
        <f t="shared" si="138"/>
        <v>42668.499999999993</v>
      </c>
    </row>
    <row r="2191" spans="1:20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9"/>
        <v>5.0324999999999998</v>
      </c>
      <c r="P2191" s="6">
        <f t="shared" si="136"/>
        <v>68.625</v>
      </c>
      <c r="Q2191" t="s">
        <v>8345</v>
      </c>
      <c r="R2191" t="s">
        <v>8319</v>
      </c>
      <c r="S2191" s="13">
        <f t="shared" si="137"/>
        <v>42467.788194444445</v>
      </c>
      <c r="T2191" s="13">
        <f t="shared" si="138"/>
        <v>42481.708333333336</v>
      </c>
    </row>
    <row r="2192" spans="1:20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9"/>
        <v>1.8461052631578947</v>
      </c>
      <c r="P2192" s="6">
        <f t="shared" si="136"/>
        <v>65.318435754189949</v>
      </c>
      <c r="Q2192" t="s">
        <v>8345</v>
      </c>
      <c r="R2192" t="s">
        <v>8319</v>
      </c>
      <c r="S2192" s="13">
        <f t="shared" si="137"/>
        <v>42417.625046296293</v>
      </c>
      <c r="T2192" s="13">
        <f t="shared" si="138"/>
        <v>42452.082638888889</v>
      </c>
    </row>
    <row r="2193" spans="1:20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9"/>
        <v>1.1973333333333334</v>
      </c>
      <c r="P2193" s="6">
        <f t="shared" si="136"/>
        <v>35.92</v>
      </c>
      <c r="Q2193" t="s">
        <v>8345</v>
      </c>
      <c r="R2193" t="s">
        <v>8319</v>
      </c>
      <c r="S2193" s="13">
        <f t="shared" si="137"/>
        <v>42768.833645833336</v>
      </c>
      <c r="T2193" s="13">
        <f t="shared" si="138"/>
        <v>42780.6253125</v>
      </c>
    </row>
    <row r="2194" spans="1:20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9"/>
        <v>10.812401666666668</v>
      </c>
      <c r="P2194" s="6">
        <f t="shared" si="136"/>
        <v>40.070667078443485</v>
      </c>
      <c r="Q2194" t="s">
        <v>8345</v>
      </c>
      <c r="R2194" t="s">
        <v>8319</v>
      </c>
      <c r="S2194" s="13">
        <f t="shared" si="137"/>
        <v>42691.8512037037</v>
      </c>
      <c r="T2194" s="13">
        <f t="shared" si="138"/>
        <v>42719.749999999993</v>
      </c>
    </row>
    <row r="2195" spans="1:20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9"/>
        <v>4.5237333333333334</v>
      </c>
      <c r="P2195" s="6">
        <f t="shared" si="136"/>
        <v>75.647714604236342</v>
      </c>
      <c r="Q2195" t="s">
        <v>8345</v>
      </c>
      <c r="R2195" t="s">
        <v>8319</v>
      </c>
      <c r="S2195" s="13">
        <f t="shared" si="137"/>
        <v>42664.405925925923</v>
      </c>
      <c r="T2195" s="13">
        <f t="shared" si="138"/>
        <v>42694.999305555553</v>
      </c>
    </row>
    <row r="2196" spans="1:20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9"/>
        <v>5.3737000000000004</v>
      </c>
      <c r="P2196" s="6">
        <f t="shared" si="136"/>
        <v>61.203872437357631</v>
      </c>
      <c r="Q2196" t="s">
        <v>8345</v>
      </c>
      <c r="R2196" t="s">
        <v>8319</v>
      </c>
      <c r="S2196" s="13">
        <f t="shared" si="137"/>
        <v>42425.757986111115</v>
      </c>
      <c r="T2196" s="13">
        <f t="shared" si="138"/>
        <v>42455.507986111108</v>
      </c>
    </row>
    <row r="2197" spans="1:20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9"/>
        <v>1.2032608695652174</v>
      </c>
      <c r="P2197" s="6">
        <f t="shared" si="136"/>
        <v>48.130434782608695</v>
      </c>
      <c r="Q2197" t="s">
        <v>8345</v>
      </c>
      <c r="R2197" t="s">
        <v>8319</v>
      </c>
      <c r="S2197" s="13">
        <f t="shared" si="137"/>
        <v>42197.771990740745</v>
      </c>
      <c r="T2197" s="13">
        <f t="shared" si="138"/>
        <v>42227.563657407409</v>
      </c>
    </row>
    <row r="2198" spans="1:20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9"/>
        <v>1.1383571428571428</v>
      </c>
      <c r="P2198" s="6">
        <f t="shared" si="136"/>
        <v>68.106837606837601</v>
      </c>
      <c r="Q2198" t="s">
        <v>8345</v>
      </c>
      <c r="R2198" t="s">
        <v>8319</v>
      </c>
      <c r="S2198" s="13">
        <f t="shared" si="137"/>
        <v>42675.487291666665</v>
      </c>
      <c r="T2198" s="13">
        <f t="shared" si="138"/>
        <v>42706.083333333336</v>
      </c>
    </row>
    <row r="2199" spans="1:20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9"/>
        <v>9.5103109999999997</v>
      </c>
      <c r="P2199" s="6">
        <f t="shared" si="136"/>
        <v>65.891300230946882</v>
      </c>
      <c r="Q2199" t="s">
        <v>8345</v>
      </c>
      <c r="R2199" t="s">
        <v>8319</v>
      </c>
      <c r="S2199" s="13">
        <f t="shared" si="137"/>
        <v>42033.584016203706</v>
      </c>
      <c r="T2199" s="13">
        <f t="shared" si="138"/>
        <v>42063.37568287037</v>
      </c>
    </row>
    <row r="2200" spans="1:20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9"/>
        <v>1.3289249999999999</v>
      </c>
      <c r="P2200" s="6">
        <f t="shared" si="136"/>
        <v>81.654377880184327</v>
      </c>
      <c r="Q2200" t="s">
        <v>8345</v>
      </c>
      <c r="R2200" t="s">
        <v>8319</v>
      </c>
      <c r="S2200" s="13">
        <f t="shared" si="137"/>
        <v>42292.513888888891</v>
      </c>
      <c r="T2200" s="13">
        <f t="shared" si="138"/>
        <v>42322.347222222219</v>
      </c>
    </row>
    <row r="2201" spans="1:20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9"/>
        <v>1.4697777777777778</v>
      </c>
      <c r="P2201" s="6">
        <f t="shared" si="136"/>
        <v>52.701195219123505</v>
      </c>
      <c r="Q2201" t="s">
        <v>8345</v>
      </c>
      <c r="R2201" t="s">
        <v>8319</v>
      </c>
      <c r="S2201" s="13">
        <f t="shared" si="137"/>
        <v>42262.416643518518</v>
      </c>
      <c r="T2201" s="13">
        <f t="shared" si="138"/>
        <v>42292.208310185182</v>
      </c>
    </row>
    <row r="2202" spans="1:20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9"/>
        <v>5.4215</v>
      </c>
      <c r="P2202" s="6">
        <f t="shared" si="136"/>
        <v>41.228136882129277</v>
      </c>
      <c r="Q2202" t="s">
        <v>8345</v>
      </c>
      <c r="R2202" t="s">
        <v>8319</v>
      </c>
      <c r="S2202" s="13">
        <f t="shared" si="137"/>
        <v>42163.625787037032</v>
      </c>
      <c r="T2202" s="13">
        <f t="shared" si="138"/>
        <v>42190.916666666664</v>
      </c>
    </row>
    <row r="2203" spans="1:20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9"/>
        <v>3.8271818181818182</v>
      </c>
      <c r="P2203" s="6">
        <f t="shared" si="136"/>
        <v>15.035357142857142</v>
      </c>
      <c r="Q2203" t="s">
        <v>8342</v>
      </c>
      <c r="R2203" t="s">
        <v>8312</v>
      </c>
      <c r="S2203" s="13">
        <f t="shared" si="137"/>
        <v>41276.846817129634</v>
      </c>
      <c r="T2203" s="13">
        <f t="shared" si="138"/>
        <v>41290.638483796298</v>
      </c>
    </row>
    <row r="2204" spans="1:20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9"/>
        <v>7.0418124999999998</v>
      </c>
      <c r="P2204" s="6">
        <f t="shared" si="136"/>
        <v>39.066920943134534</v>
      </c>
      <c r="Q2204" t="s">
        <v>8342</v>
      </c>
      <c r="R2204" t="s">
        <v>8312</v>
      </c>
      <c r="S2204" s="13">
        <f t="shared" si="137"/>
        <v>41184.849166666667</v>
      </c>
      <c r="T2204" s="13">
        <f t="shared" si="138"/>
        <v>41214.640833333331</v>
      </c>
    </row>
    <row r="2205" spans="1:20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9"/>
        <v>1.0954999999999999</v>
      </c>
      <c r="P2205" s="6">
        <f t="shared" si="136"/>
        <v>43.82</v>
      </c>
      <c r="Q2205" t="s">
        <v>8342</v>
      </c>
      <c r="R2205" t="s">
        <v>8312</v>
      </c>
      <c r="S2205" s="13">
        <f t="shared" si="137"/>
        <v>42241.85974537037</v>
      </c>
      <c r="T2205" s="13">
        <f t="shared" si="138"/>
        <v>42271.651412037034</v>
      </c>
    </row>
    <row r="2206" spans="1:20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9"/>
        <v>1.3286666666666667</v>
      </c>
      <c r="P2206" s="6">
        <f t="shared" si="136"/>
        <v>27.301369863013697</v>
      </c>
      <c r="Q2206" t="s">
        <v>8342</v>
      </c>
      <c r="R2206" t="s">
        <v>8312</v>
      </c>
      <c r="S2206" s="13">
        <f t="shared" si="137"/>
        <v>41312.311562499999</v>
      </c>
      <c r="T2206" s="13">
        <f t="shared" si="138"/>
        <v>41342.103229166663</v>
      </c>
    </row>
    <row r="2207" spans="1:20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9"/>
        <v>1.52</v>
      </c>
      <c r="P2207" s="6">
        <f t="shared" si="136"/>
        <v>42.222222222222221</v>
      </c>
      <c r="Q2207" t="s">
        <v>8342</v>
      </c>
      <c r="R2207" t="s">
        <v>8312</v>
      </c>
      <c r="S2207" s="13">
        <f t="shared" si="137"/>
        <v>41031.82163194444</v>
      </c>
      <c r="T2207" s="13">
        <f t="shared" si="138"/>
        <v>41061.613298611104</v>
      </c>
    </row>
    <row r="2208" spans="1:20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9"/>
        <v>1.0272727272727273</v>
      </c>
      <c r="P2208" s="6">
        <f t="shared" si="136"/>
        <v>33.235294117647058</v>
      </c>
      <c r="Q2208" t="s">
        <v>8342</v>
      </c>
      <c r="R2208" t="s">
        <v>8312</v>
      </c>
      <c r="S2208" s="13">
        <f t="shared" si="137"/>
        <v>40997.257222222222</v>
      </c>
      <c r="T2208" s="13">
        <f t="shared" si="138"/>
        <v>41015.048888888887</v>
      </c>
    </row>
    <row r="2209" spans="1:20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9"/>
        <v>1</v>
      </c>
      <c r="P2209" s="6">
        <f t="shared" si="136"/>
        <v>285.71428571428572</v>
      </c>
      <c r="Q2209" t="s">
        <v>8342</v>
      </c>
      <c r="R2209" t="s">
        <v>8312</v>
      </c>
      <c r="S2209" s="13">
        <f t="shared" si="137"/>
        <v>41564.194131944445</v>
      </c>
      <c r="T2209" s="13">
        <f t="shared" si="138"/>
        <v>41594.027465277773</v>
      </c>
    </row>
    <row r="2210" spans="1:20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9"/>
        <v>1.016</v>
      </c>
      <c r="P2210" s="6">
        <f t="shared" si="136"/>
        <v>42.333333333333336</v>
      </c>
      <c r="Q2210" t="s">
        <v>8342</v>
      </c>
      <c r="R2210" t="s">
        <v>8312</v>
      </c>
      <c r="S2210" s="13">
        <f t="shared" si="137"/>
        <v>40946.882245370369</v>
      </c>
      <c r="T2210" s="13">
        <f t="shared" si="138"/>
        <v>41005.958333333328</v>
      </c>
    </row>
    <row r="2211" spans="1:20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9"/>
        <v>1.508</v>
      </c>
      <c r="P2211" s="6">
        <f t="shared" si="136"/>
        <v>50.266666666666666</v>
      </c>
      <c r="Q2211" t="s">
        <v>8342</v>
      </c>
      <c r="R2211" t="s">
        <v>8312</v>
      </c>
      <c r="S2211" s="13">
        <f t="shared" si="137"/>
        <v>41732.479675925926</v>
      </c>
      <c r="T2211" s="13">
        <f t="shared" si="138"/>
        <v>41743.75</v>
      </c>
    </row>
    <row r="2212" spans="1:20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9"/>
        <v>1.11425</v>
      </c>
      <c r="P2212" s="6">
        <f t="shared" si="136"/>
        <v>61.902777777777779</v>
      </c>
      <c r="Q2212" t="s">
        <v>8342</v>
      </c>
      <c r="R2212" t="s">
        <v>8312</v>
      </c>
      <c r="S2212" s="13">
        <f t="shared" si="137"/>
        <v>40956.066087962965</v>
      </c>
      <c r="T2212" s="13">
        <f t="shared" si="138"/>
        <v>41013.524999999994</v>
      </c>
    </row>
    <row r="2213" spans="1:20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9"/>
        <v>1.956</v>
      </c>
      <c r="P2213" s="6">
        <f t="shared" si="136"/>
        <v>40.75</v>
      </c>
      <c r="Q2213" t="s">
        <v>8342</v>
      </c>
      <c r="R2213" t="s">
        <v>8312</v>
      </c>
      <c r="S2213" s="13">
        <f t="shared" si="137"/>
        <v>41716.785011574073</v>
      </c>
      <c r="T2213" s="13">
        <f t="shared" si="138"/>
        <v>41739.082638888889</v>
      </c>
    </row>
    <row r="2214" spans="1:20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9"/>
        <v>1.1438333333333333</v>
      </c>
      <c r="P2214" s="6">
        <f t="shared" si="136"/>
        <v>55.796747967479675</v>
      </c>
      <c r="Q2214" t="s">
        <v>8342</v>
      </c>
      <c r="R2214" t="s">
        <v>8312</v>
      </c>
      <c r="S2214" s="13">
        <f t="shared" si="137"/>
        <v>41548.747418981482</v>
      </c>
      <c r="T2214" s="13">
        <f t="shared" si="138"/>
        <v>41581.833333333328</v>
      </c>
    </row>
    <row r="2215" spans="1:20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9"/>
        <v>2</v>
      </c>
      <c r="P2215" s="6">
        <f t="shared" si="136"/>
        <v>10</v>
      </c>
      <c r="Q2215" t="s">
        <v>8342</v>
      </c>
      <c r="R2215" t="s">
        <v>8312</v>
      </c>
      <c r="S2215" s="13">
        <f t="shared" si="137"/>
        <v>42109.826145833329</v>
      </c>
      <c r="T2215" s="13">
        <f t="shared" si="138"/>
        <v>42139.617812499993</v>
      </c>
    </row>
    <row r="2216" spans="1:20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9"/>
        <v>2.9250166666666666</v>
      </c>
      <c r="P2216" s="6">
        <f t="shared" si="136"/>
        <v>73.125416666666666</v>
      </c>
      <c r="Q2216" t="s">
        <v>8342</v>
      </c>
      <c r="R2216" t="s">
        <v>8312</v>
      </c>
      <c r="S2216" s="13">
        <f t="shared" si="137"/>
        <v>41646.792222222226</v>
      </c>
      <c r="T2216" s="13">
        <f t="shared" si="138"/>
        <v>41676.58388888889</v>
      </c>
    </row>
    <row r="2217" spans="1:20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9"/>
        <v>1.5636363636363637</v>
      </c>
      <c r="P2217" s="6">
        <f t="shared" si="136"/>
        <v>26.060606060606062</v>
      </c>
      <c r="Q2217" t="s">
        <v>8342</v>
      </c>
      <c r="R2217" t="s">
        <v>8312</v>
      </c>
      <c r="S2217" s="13">
        <f t="shared" si="137"/>
        <v>40958.717268518521</v>
      </c>
      <c r="T2217" s="13">
        <f t="shared" si="138"/>
        <v>40981.082638888889</v>
      </c>
    </row>
    <row r="2218" spans="1:20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9"/>
        <v>1.0566666666666666</v>
      </c>
      <c r="P2218" s="6">
        <f t="shared" si="136"/>
        <v>22.642857142857142</v>
      </c>
      <c r="Q2218" t="s">
        <v>8342</v>
      </c>
      <c r="R2218" t="s">
        <v>8312</v>
      </c>
      <c r="S2218" s="13">
        <f t="shared" si="137"/>
        <v>42194.751678240747</v>
      </c>
      <c r="T2218" s="13">
        <f t="shared" si="138"/>
        <v>42208.543344907412</v>
      </c>
    </row>
    <row r="2219" spans="1:20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9"/>
        <v>1.0119047619047619</v>
      </c>
      <c r="P2219" s="6">
        <f t="shared" si="136"/>
        <v>47.222222222222221</v>
      </c>
      <c r="Q2219" t="s">
        <v>8342</v>
      </c>
      <c r="R2219" t="s">
        <v>8312</v>
      </c>
      <c r="S2219" s="13">
        <f t="shared" si="137"/>
        <v>42299.776770833334</v>
      </c>
      <c r="T2219" s="13">
        <f t="shared" si="138"/>
        <v>42310.124999999993</v>
      </c>
    </row>
    <row r="2220" spans="1:20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9"/>
        <v>1.2283299999999999</v>
      </c>
      <c r="P2220" s="6">
        <f t="shared" si="136"/>
        <v>32.324473684210524</v>
      </c>
      <c r="Q2220" t="s">
        <v>8342</v>
      </c>
      <c r="R2220" t="s">
        <v>8312</v>
      </c>
      <c r="S2220" s="13">
        <f t="shared" si="137"/>
        <v>41127.812303240738</v>
      </c>
      <c r="T2220" s="13">
        <f t="shared" si="138"/>
        <v>41149.791666666664</v>
      </c>
    </row>
    <row r="2221" spans="1:20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9"/>
        <v>1.0149999999999999</v>
      </c>
      <c r="P2221" s="6">
        <f t="shared" si="136"/>
        <v>53.421052631578945</v>
      </c>
      <c r="Q2221" t="s">
        <v>8342</v>
      </c>
      <c r="R2221" t="s">
        <v>8312</v>
      </c>
      <c r="S2221" s="13">
        <f t="shared" si="137"/>
        <v>42205.718888888892</v>
      </c>
      <c r="T2221" s="13">
        <f t="shared" si="138"/>
        <v>42235.510555555556</v>
      </c>
    </row>
    <row r="2222" spans="1:20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9"/>
        <v>1.0114285714285713</v>
      </c>
      <c r="P2222" s="6">
        <f t="shared" si="136"/>
        <v>51.304347826086953</v>
      </c>
      <c r="Q2222" t="s">
        <v>8342</v>
      </c>
      <c r="R2222" t="s">
        <v>8312</v>
      </c>
      <c r="S2222" s="13">
        <f t="shared" si="137"/>
        <v>41452.060601851852</v>
      </c>
      <c r="T2222" s="13">
        <f t="shared" si="138"/>
        <v>41481.852268518516</v>
      </c>
    </row>
    <row r="2223" spans="1:20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9"/>
        <v>1.0811999999999999</v>
      </c>
      <c r="P2223" s="6">
        <f t="shared" si="136"/>
        <v>37.197247706422019</v>
      </c>
      <c r="Q2223" t="s">
        <v>8345</v>
      </c>
      <c r="R2223" t="s">
        <v>8319</v>
      </c>
      <c r="S2223" s="13">
        <f t="shared" si="137"/>
        <v>42452.666770833333</v>
      </c>
      <c r="T2223" s="13">
        <f t="shared" si="138"/>
        <v>42482.791666666664</v>
      </c>
    </row>
    <row r="2224" spans="1:20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9"/>
        <v>1.6259999999999999</v>
      </c>
      <c r="P2224" s="6">
        <f t="shared" si="136"/>
        <v>27.1</v>
      </c>
      <c r="Q2224" t="s">
        <v>8345</v>
      </c>
      <c r="R2224" t="s">
        <v>8319</v>
      </c>
      <c r="S2224" s="13">
        <f t="shared" si="137"/>
        <v>40906.787581018521</v>
      </c>
      <c r="T2224" s="13">
        <f t="shared" si="138"/>
        <v>40936.579247685186</v>
      </c>
    </row>
    <row r="2225" spans="1:20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9"/>
        <v>1.0580000000000001</v>
      </c>
      <c r="P2225" s="6">
        <f t="shared" si="136"/>
        <v>206.31</v>
      </c>
      <c r="Q2225" t="s">
        <v>8345</v>
      </c>
      <c r="R2225" t="s">
        <v>8319</v>
      </c>
      <c r="S2225" s="13">
        <f t="shared" si="137"/>
        <v>42152.640833333338</v>
      </c>
      <c r="T2225" s="13">
        <f t="shared" si="138"/>
        <v>42182.432500000003</v>
      </c>
    </row>
    <row r="2226" spans="1:20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9"/>
        <v>2.4315000000000002</v>
      </c>
      <c r="P2226" s="6">
        <f t="shared" si="136"/>
        <v>82.145270270270274</v>
      </c>
      <c r="Q2226" t="s">
        <v>8345</v>
      </c>
      <c r="R2226" t="s">
        <v>8319</v>
      </c>
      <c r="S2226" s="13">
        <f t="shared" si="137"/>
        <v>42644.667534722219</v>
      </c>
      <c r="T2226" s="13">
        <f t="shared" si="138"/>
        <v>42672.583333333336</v>
      </c>
    </row>
    <row r="2227" spans="1:20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9"/>
        <v>9.4483338095238096</v>
      </c>
      <c r="P2227" s="6">
        <f t="shared" si="136"/>
        <v>164.79651993355483</v>
      </c>
      <c r="Q2227" t="s">
        <v>8345</v>
      </c>
      <c r="R2227" t="s">
        <v>8319</v>
      </c>
      <c r="S2227" s="13">
        <f t="shared" si="137"/>
        <v>41873.79184027778</v>
      </c>
      <c r="T2227" s="13">
        <f t="shared" si="138"/>
        <v>41903.583506944444</v>
      </c>
    </row>
    <row r="2228" spans="1:20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9"/>
        <v>1.0846283333333333</v>
      </c>
      <c r="P2228" s="6">
        <f t="shared" si="136"/>
        <v>60.820280373831778</v>
      </c>
      <c r="Q2228" t="s">
        <v>8345</v>
      </c>
      <c r="R2228" t="s">
        <v>8319</v>
      </c>
      <c r="S2228" s="13">
        <f t="shared" si="137"/>
        <v>42381.79886574074</v>
      </c>
      <c r="T2228" s="13">
        <f t="shared" si="138"/>
        <v>42411.999305555553</v>
      </c>
    </row>
    <row r="2229" spans="1:20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9"/>
        <v>1.5737692307692308</v>
      </c>
      <c r="P2229" s="6">
        <f t="shared" si="136"/>
        <v>67.970099667774093</v>
      </c>
      <c r="Q2229" t="s">
        <v>8345</v>
      </c>
      <c r="R2229" t="s">
        <v>8319</v>
      </c>
      <c r="S2229" s="13">
        <f t="shared" si="137"/>
        <v>41561.807349537034</v>
      </c>
      <c r="T2229" s="13">
        <f t="shared" si="138"/>
        <v>41591.640682870369</v>
      </c>
    </row>
    <row r="2230" spans="1:20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9"/>
        <v>11.744899999999999</v>
      </c>
      <c r="P2230" s="6">
        <f t="shared" si="136"/>
        <v>81.561805555555551</v>
      </c>
      <c r="Q2230" t="s">
        <v>8345</v>
      </c>
      <c r="R2230" t="s">
        <v>8319</v>
      </c>
      <c r="S2230" s="13">
        <f t="shared" si="137"/>
        <v>42202.278194444443</v>
      </c>
      <c r="T2230" s="13">
        <f t="shared" si="138"/>
        <v>42232.069861111107</v>
      </c>
    </row>
    <row r="2231" spans="1:20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9"/>
        <v>1.7104755366949576</v>
      </c>
      <c r="P2231" s="6">
        <f t="shared" si="136"/>
        <v>25.42547309833024</v>
      </c>
      <c r="Q2231" t="s">
        <v>8345</v>
      </c>
      <c r="R2231" t="s">
        <v>8319</v>
      </c>
      <c r="S2231" s="13">
        <f t="shared" si="137"/>
        <v>41484.664247685185</v>
      </c>
      <c r="T2231" s="13">
        <f t="shared" si="138"/>
        <v>41519.958333333328</v>
      </c>
    </row>
    <row r="2232" spans="1:20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9"/>
        <v>1.2595294117647058</v>
      </c>
      <c r="P2232" s="6">
        <f t="shared" si="136"/>
        <v>21.497991967871485</v>
      </c>
      <c r="Q2232" t="s">
        <v>8345</v>
      </c>
      <c r="R2232" t="s">
        <v>8319</v>
      </c>
      <c r="S2232" s="13">
        <f t="shared" si="137"/>
        <v>41724.881099537037</v>
      </c>
      <c r="T2232" s="13">
        <f t="shared" si="138"/>
        <v>41754.672766203701</v>
      </c>
    </row>
    <row r="2233" spans="1:20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9"/>
        <v>12.121296000000001</v>
      </c>
      <c r="P2233" s="6">
        <f t="shared" si="136"/>
        <v>27.226630727762803</v>
      </c>
      <c r="Q2233" t="s">
        <v>8345</v>
      </c>
      <c r="R2233" t="s">
        <v>8319</v>
      </c>
      <c r="S2233" s="13">
        <f t="shared" si="137"/>
        <v>41423.910891203705</v>
      </c>
      <c r="T2233" s="13">
        <f t="shared" si="138"/>
        <v>41450</v>
      </c>
    </row>
    <row r="2234" spans="1:20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9"/>
        <v>4.9580000000000002</v>
      </c>
      <c r="P2234" s="6">
        <f t="shared" si="136"/>
        <v>25.091093117408906</v>
      </c>
      <c r="Q2234" t="s">
        <v>8345</v>
      </c>
      <c r="R2234" t="s">
        <v>8319</v>
      </c>
      <c r="S2234" s="13">
        <f t="shared" si="137"/>
        <v>41806.794074074074</v>
      </c>
      <c r="T2234" s="13">
        <f t="shared" si="138"/>
        <v>41838.916666666664</v>
      </c>
    </row>
    <row r="2235" spans="1:20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9"/>
        <v>3.3203999999999998</v>
      </c>
      <c r="P2235" s="6">
        <f t="shared" si="136"/>
        <v>21.230179028132991</v>
      </c>
      <c r="Q2235" t="s">
        <v>8345</v>
      </c>
      <c r="R2235" t="s">
        <v>8319</v>
      </c>
      <c r="S2235" s="13">
        <f t="shared" si="137"/>
        <v>42331.378923611104</v>
      </c>
      <c r="T2235" s="13">
        <f t="shared" si="138"/>
        <v>42351.791666666664</v>
      </c>
    </row>
    <row r="2236" spans="1:20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9"/>
        <v>11.65</v>
      </c>
      <c r="P2236" s="6">
        <f t="shared" si="136"/>
        <v>41.607142857142854</v>
      </c>
      <c r="Q2236" t="s">
        <v>8345</v>
      </c>
      <c r="R2236" t="s">
        <v>8319</v>
      </c>
      <c r="S2236" s="13">
        <f t="shared" si="137"/>
        <v>42710.824618055558</v>
      </c>
      <c r="T2236" s="13">
        <f t="shared" si="138"/>
        <v>42740.616284722222</v>
      </c>
    </row>
    <row r="2237" spans="1:20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9"/>
        <v>1.5331538461538461</v>
      </c>
      <c r="P2237" s="6">
        <f t="shared" si="136"/>
        <v>135.58503401360545</v>
      </c>
      <c r="Q2237" t="s">
        <v>8345</v>
      </c>
      <c r="R2237" t="s">
        <v>8319</v>
      </c>
      <c r="S2237" s="13">
        <f t="shared" si="137"/>
        <v>42062.022118055553</v>
      </c>
      <c r="T2237" s="13">
        <f t="shared" si="138"/>
        <v>42091.77211805556</v>
      </c>
    </row>
    <row r="2238" spans="1:20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9"/>
        <v>5.3710714285714287</v>
      </c>
      <c r="P2238" s="6">
        <f t="shared" si="136"/>
        <v>22.116176470588236</v>
      </c>
      <c r="Q2238" t="s">
        <v>8345</v>
      </c>
      <c r="R2238" t="s">
        <v>8319</v>
      </c>
      <c r="S2238" s="13">
        <f t="shared" si="137"/>
        <v>42371.617164351846</v>
      </c>
      <c r="T2238" s="13">
        <f t="shared" si="138"/>
        <v>42401.408831018511</v>
      </c>
    </row>
    <row r="2239" spans="1:20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9"/>
        <v>3.5292777777777777</v>
      </c>
      <c r="P2239" s="6">
        <f t="shared" si="136"/>
        <v>64.625635808748726</v>
      </c>
      <c r="Q2239" t="s">
        <v>8345</v>
      </c>
      <c r="R2239" t="s">
        <v>8319</v>
      </c>
      <c r="S2239" s="13">
        <f t="shared" si="137"/>
        <v>41915.003275462965</v>
      </c>
      <c r="T2239" s="13">
        <f t="shared" si="138"/>
        <v>41955.124305555553</v>
      </c>
    </row>
    <row r="2240" spans="1:20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9"/>
        <v>1.3740000000000001</v>
      </c>
      <c r="P2240" s="6">
        <f t="shared" si="136"/>
        <v>69.569620253164558</v>
      </c>
      <c r="Q2240" t="s">
        <v>8345</v>
      </c>
      <c r="R2240" t="s">
        <v>8319</v>
      </c>
      <c r="S2240" s="13">
        <f t="shared" si="137"/>
        <v>42774.621712962966</v>
      </c>
      <c r="T2240" s="13">
        <f t="shared" si="138"/>
        <v>42804.41337962963</v>
      </c>
    </row>
    <row r="2241" spans="1:20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9"/>
        <v>1.2802667999999999</v>
      </c>
      <c r="P2241" s="6">
        <f t="shared" si="136"/>
        <v>75.133028169014082</v>
      </c>
      <c r="Q2241" t="s">
        <v>8345</v>
      </c>
      <c r="R2241" t="s">
        <v>8319</v>
      </c>
      <c r="S2241" s="13">
        <f t="shared" si="137"/>
        <v>41572.958495370374</v>
      </c>
      <c r="T2241" s="13">
        <f t="shared" si="138"/>
        <v>41608.959722222222</v>
      </c>
    </row>
    <row r="2242" spans="1:20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9"/>
        <v>2.7067999999999999</v>
      </c>
      <c r="P2242" s="6">
        <f t="shared" si="136"/>
        <v>140.97916666666666</v>
      </c>
      <c r="Q2242" t="s">
        <v>8345</v>
      </c>
      <c r="R2242" t="s">
        <v>8319</v>
      </c>
      <c r="S2242" s="13">
        <f t="shared" si="137"/>
        <v>42452.825740740736</v>
      </c>
      <c r="T2242" s="13">
        <f t="shared" si="138"/>
        <v>42482.617407407401</v>
      </c>
    </row>
    <row r="2243" spans="1:20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139"/>
        <v>8.0640000000000001</v>
      </c>
      <c r="P2243" s="6">
        <f t="shared" ref="P2243:P2306" si="140">E2243/L2243</f>
        <v>49.472392638036808</v>
      </c>
      <c r="Q2243" t="s">
        <v>8345</v>
      </c>
      <c r="R2243" t="s">
        <v>8319</v>
      </c>
      <c r="S2243" s="13">
        <f t="shared" ref="S2243:S2306" si="141">(((J2243/60)/60)/24)+DATE(1970,1,1)</f>
        <v>42766.827546296292</v>
      </c>
      <c r="T2243" s="13">
        <f t="shared" ref="T2243:T2306" si="142">(((I2243/60)/60)/24)+DATE(1970,1,1)+(-5/24)</f>
        <v>42796.619212962956</v>
      </c>
    </row>
    <row r="2244" spans="1:20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ref="O2244:O2307" si="143">E2244/D2244</f>
        <v>13.600976000000001</v>
      </c>
      <c r="P2244" s="6">
        <f t="shared" si="140"/>
        <v>53.865251485148519</v>
      </c>
      <c r="Q2244" t="s">
        <v>8345</v>
      </c>
      <c r="R2244" t="s">
        <v>8319</v>
      </c>
      <c r="S2244" s="13">
        <f t="shared" si="141"/>
        <v>41569.575613425928</v>
      </c>
      <c r="T2244" s="13">
        <f t="shared" si="142"/>
        <v>41604.91805555555</v>
      </c>
    </row>
    <row r="2245" spans="1:20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3"/>
        <v>9302.5</v>
      </c>
      <c r="P2245" s="6">
        <f t="shared" si="140"/>
        <v>4.5712530712530715</v>
      </c>
      <c r="Q2245" t="s">
        <v>8345</v>
      </c>
      <c r="R2245" t="s">
        <v>8319</v>
      </c>
      <c r="S2245" s="13">
        <f t="shared" si="141"/>
        <v>42800.751041666663</v>
      </c>
      <c r="T2245" s="13">
        <f t="shared" si="142"/>
        <v>42806.916666666664</v>
      </c>
    </row>
    <row r="2246" spans="1:20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3"/>
        <v>3.7702</v>
      </c>
      <c r="P2246" s="6">
        <f t="shared" si="140"/>
        <v>65.00344827586207</v>
      </c>
      <c r="Q2246" t="s">
        <v>8345</v>
      </c>
      <c r="R2246" t="s">
        <v>8319</v>
      </c>
      <c r="S2246" s="13">
        <f t="shared" si="141"/>
        <v>42647.818819444445</v>
      </c>
      <c r="T2246" s="13">
        <f t="shared" si="142"/>
        <v>42659.645833333336</v>
      </c>
    </row>
    <row r="2247" spans="1:20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3"/>
        <v>26.47025</v>
      </c>
      <c r="P2247" s="6">
        <f t="shared" si="140"/>
        <v>53.475252525252522</v>
      </c>
      <c r="Q2247" t="s">
        <v>8345</v>
      </c>
      <c r="R2247" t="s">
        <v>8319</v>
      </c>
      <c r="S2247" s="13">
        <f t="shared" si="141"/>
        <v>41660.708530092597</v>
      </c>
      <c r="T2247" s="13">
        <f t="shared" si="142"/>
        <v>41691.541666666664</v>
      </c>
    </row>
    <row r="2248" spans="1:20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3"/>
        <v>1.0012000000000001</v>
      </c>
      <c r="P2248" s="6">
        <f t="shared" si="140"/>
        <v>43.912280701754383</v>
      </c>
      <c r="Q2248" t="s">
        <v>8345</v>
      </c>
      <c r="R2248" t="s">
        <v>8319</v>
      </c>
      <c r="S2248" s="13">
        <f t="shared" si="141"/>
        <v>42221.79178240741</v>
      </c>
      <c r="T2248" s="13">
        <f t="shared" si="142"/>
        <v>42251.583449074074</v>
      </c>
    </row>
    <row r="2249" spans="1:20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3"/>
        <v>1.0445405405405406</v>
      </c>
      <c r="P2249" s="6">
        <f t="shared" si="140"/>
        <v>50.852631578947367</v>
      </c>
      <c r="Q2249" t="s">
        <v>8345</v>
      </c>
      <c r="R2249" t="s">
        <v>8319</v>
      </c>
      <c r="S2249" s="13">
        <f t="shared" si="141"/>
        <v>42200.666261574079</v>
      </c>
      <c r="T2249" s="13">
        <f t="shared" si="142"/>
        <v>42214.457928240743</v>
      </c>
    </row>
    <row r="2250" spans="1:20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3"/>
        <v>1.0721428571428571</v>
      </c>
      <c r="P2250" s="6">
        <f t="shared" si="140"/>
        <v>58.6328125</v>
      </c>
      <c r="Q2250" t="s">
        <v>8345</v>
      </c>
      <c r="R2250" t="s">
        <v>8319</v>
      </c>
      <c r="S2250" s="13">
        <f t="shared" si="141"/>
        <v>42688.875902777778</v>
      </c>
      <c r="T2250" s="13">
        <f t="shared" si="142"/>
        <v>42718.667569444442</v>
      </c>
    </row>
    <row r="2251" spans="1:20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3"/>
        <v>1.6877142857142857</v>
      </c>
      <c r="P2251" s="6">
        <f t="shared" si="140"/>
        <v>32.81666666666667</v>
      </c>
      <c r="Q2251" t="s">
        <v>8345</v>
      </c>
      <c r="R2251" t="s">
        <v>8319</v>
      </c>
      <c r="S2251" s="13">
        <f t="shared" si="141"/>
        <v>41336.703298611108</v>
      </c>
      <c r="T2251" s="13">
        <f t="shared" si="142"/>
        <v>41366.453298611108</v>
      </c>
    </row>
    <row r="2252" spans="1:20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3"/>
        <v>9.7511200000000002</v>
      </c>
      <c r="P2252" s="6">
        <f t="shared" si="140"/>
        <v>426.93169877408059</v>
      </c>
      <c r="Q2252" t="s">
        <v>8345</v>
      </c>
      <c r="R2252" t="s">
        <v>8319</v>
      </c>
      <c r="S2252" s="13">
        <f t="shared" si="141"/>
        <v>42677.005474537036</v>
      </c>
      <c r="T2252" s="13">
        <f t="shared" si="142"/>
        <v>42706.838807870365</v>
      </c>
    </row>
    <row r="2253" spans="1:20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3"/>
        <v>1.3444929411764706</v>
      </c>
      <c r="P2253" s="6">
        <f t="shared" si="140"/>
        <v>23.808729166666669</v>
      </c>
      <c r="Q2253" t="s">
        <v>8345</v>
      </c>
      <c r="R2253" t="s">
        <v>8319</v>
      </c>
      <c r="S2253" s="13">
        <f t="shared" si="141"/>
        <v>41846.34579861111</v>
      </c>
      <c r="T2253" s="13">
        <f t="shared" si="142"/>
        <v>41867.137465277774</v>
      </c>
    </row>
    <row r="2254" spans="1:20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3"/>
        <v>2.722777777777778</v>
      </c>
      <c r="P2254" s="6">
        <f t="shared" si="140"/>
        <v>98.413654618473899</v>
      </c>
      <c r="Q2254" t="s">
        <v>8345</v>
      </c>
      <c r="R2254" t="s">
        <v>8319</v>
      </c>
      <c r="S2254" s="13">
        <f t="shared" si="141"/>
        <v>42573.327986111108</v>
      </c>
      <c r="T2254" s="13">
        <f t="shared" si="142"/>
        <v>42588.119652777772</v>
      </c>
    </row>
    <row r="2255" spans="1:20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3"/>
        <v>1.1268750000000001</v>
      </c>
      <c r="P2255" s="6">
        <f t="shared" si="140"/>
        <v>107.32142857142857</v>
      </c>
      <c r="Q2255" t="s">
        <v>8345</v>
      </c>
      <c r="R2255" t="s">
        <v>8319</v>
      </c>
      <c r="S2255" s="13">
        <f t="shared" si="141"/>
        <v>42296.631331018521</v>
      </c>
      <c r="T2255" s="13">
        <f t="shared" si="142"/>
        <v>42326.46466435185</v>
      </c>
    </row>
    <row r="2256" spans="1:20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3"/>
        <v>4.5979999999999999</v>
      </c>
      <c r="P2256" s="6">
        <f t="shared" si="140"/>
        <v>11.67005076142132</v>
      </c>
      <c r="Q2256" t="s">
        <v>8345</v>
      </c>
      <c r="R2256" t="s">
        <v>8319</v>
      </c>
      <c r="S2256" s="13">
        <f t="shared" si="141"/>
        <v>42752.647777777776</v>
      </c>
      <c r="T2256" s="13">
        <f t="shared" si="142"/>
        <v>42759.439444444441</v>
      </c>
    </row>
    <row r="2257" spans="1:20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3"/>
        <v>2.8665822784810127</v>
      </c>
      <c r="P2257" s="6">
        <f t="shared" si="140"/>
        <v>41.782287822878232</v>
      </c>
      <c r="Q2257" t="s">
        <v>8345</v>
      </c>
      <c r="R2257" t="s">
        <v>8319</v>
      </c>
      <c r="S2257" s="13">
        <f t="shared" si="141"/>
        <v>42467.951979166668</v>
      </c>
      <c r="T2257" s="13">
        <f t="shared" si="142"/>
        <v>42497.743645833332</v>
      </c>
    </row>
    <row r="2258" spans="1:20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3"/>
        <v>2.2270833333333333</v>
      </c>
      <c r="P2258" s="6">
        <f t="shared" si="140"/>
        <v>21.38</v>
      </c>
      <c r="Q2258" t="s">
        <v>8345</v>
      </c>
      <c r="R2258" t="s">
        <v>8319</v>
      </c>
      <c r="S2258" s="13">
        <f t="shared" si="141"/>
        <v>42682.451921296291</v>
      </c>
      <c r="T2258" s="13">
        <f t="shared" si="142"/>
        <v>42696.243587962956</v>
      </c>
    </row>
    <row r="2259" spans="1:20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3"/>
        <v>6.3613999999999997</v>
      </c>
      <c r="P2259" s="6">
        <f t="shared" si="140"/>
        <v>94.103550295857985</v>
      </c>
      <c r="Q2259" t="s">
        <v>8345</v>
      </c>
      <c r="R2259" t="s">
        <v>8319</v>
      </c>
      <c r="S2259" s="13">
        <f t="shared" si="141"/>
        <v>42505.936678240745</v>
      </c>
      <c r="T2259" s="13">
        <f t="shared" si="142"/>
        <v>42540.749999999993</v>
      </c>
    </row>
    <row r="2260" spans="1:20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3"/>
        <v>1.4650000000000001</v>
      </c>
      <c r="P2260" s="6">
        <f t="shared" si="140"/>
        <v>15.721951219512196</v>
      </c>
      <c r="Q2260" t="s">
        <v>8345</v>
      </c>
      <c r="R2260" t="s">
        <v>8319</v>
      </c>
      <c r="S2260" s="13">
        <f t="shared" si="141"/>
        <v>42136.75100694444</v>
      </c>
      <c r="T2260" s="13">
        <f t="shared" si="142"/>
        <v>42166.542673611104</v>
      </c>
    </row>
    <row r="2261" spans="1:20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3"/>
        <v>18.670999999999999</v>
      </c>
      <c r="P2261" s="6">
        <f t="shared" si="140"/>
        <v>90.635922330097088</v>
      </c>
      <c r="Q2261" t="s">
        <v>8345</v>
      </c>
      <c r="R2261" t="s">
        <v>8319</v>
      </c>
      <c r="S2261" s="13">
        <f t="shared" si="141"/>
        <v>42702.804814814815</v>
      </c>
      <c r="T2261" s="13">
        <f t="shared" si="142"/>
        <v>42712.59648148148</v>
      </c>
    </row>
    <row r="2262" spans="1:20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3"/>
        <v>3.2692000000000001</v>
      </c>
      <c r="P2262" s="6">
        <f t="shared" si="140"/>
        <v>97.297619047619051</v>
      </c>
      <c r="Q2262" t="s">
        <v>8345</v>
      </c>
      <c r="R2262" t="s">
        <v>8319</v>
      </c>
      <c r="S2262" s="13">
        <f t="shared" si="141"/>
        <v>41695.016782407409</v>
      </c>
      <c r="T2262" s="13">
        <f t="shared" si="142"/>
        <v>41724.766782407409</v>
      </c>
    </row>
    <row r="2263" spans="1:20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3"/>
        <v>7.7949999999999999</v>
      </c>
      <c r="P2263" s="6">
        <f t="shared" si="140"/>
        <v>37.11904761904762</v>
      </c>
      <c r="Q2263" t="s">
        <v>8345</v>
      </c>
      <c r="R2263" t="s">
        <v>8319</v>
      </c>
      <c r="S2263" s="13">
        <f t="shared" si="141"/>
        <v>42759.724768518514</v>
      </c>
      <c r="T2263" s="13">
        <f t="shared" si="142"/>
        <v>42780.516435185178</v>
      </c>
    </row>
    <row r="2264" spans="1:20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3"/>
        <v>1.5415151515151515</v>
      </c>
      <c r="P2264" s="6">
        <f t="shared" si="140"/>
        <v>28.104972375690608</v>
      </c>
      <c r="Q2264" t="s">
        <v>8345</v>
      </c>
      <c r="R2264" t="s">
        <v>8319</v>
      </c>
      <c r="S2264" s="13">
        <f t="shared" si="141"/>
        <v>41926.585162037038</v>
      </c>
      <c r="T2264" s="13">
        <f t="shared" si="142"/>
        <v>41960.791666666664</v>
      </c>
    </row>
    <row r="2265" spans="1:20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3"/>
        <v>1.1554666666666666</v>
      </c>
      <c r="P2265" s="6">
        <f t="shared" si="140"/>
        <v>144.43333333333334</v>
      </c>
      <c r="Q2265" t="s">
        <v>8345</v>
      </c>
      <c r="R2265" t="s">
        <v>8319</v>
      </c>
      <c r="S2265" s="13">
        <f t="shared" si="141"/>
        <v>42014.832326388889</v>
      </c>
      <c r="T2265" s="13">
        <f t="shared" si="142"/>
        <v>42035.623993055553</v>
      </c>
    </row>
    <row r="2266" spans="1:20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3"/>
        <v>1.8003333333333333</v>
      </c>
      <c r="P2266" s="6">
        <f t="shared" si="140"/>
        <v>24.274157303370785</v>
      </c>
      <c r="Q2266" t="s">
        <v>8345</v>
      </c>
      <c r="R2266" t="s">
        <v>8319</v>
      </c>
      <c r="S2266" s="13">
        <f t="shared" si="141"/>
        <v>42496.582337962958</v>
      </c>
      <c r="T2266" s="13">
        <f t="shared" si="142"/>
        <v>42512.916666666664</v>
      </c>
    </row>
    <row r="2267" spans="1:20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3"/>
        <v>2.9849999999999999</v>
      </c>
      <c r="P2267" s="6">
        <f t="shared" si="140"/>
        <v>35.117647058823529</v>
      </c>
      <c r="Q2267" t="s">
        <v>8345</v>
      </c>
      <c r="R2267" t="s">
        <v>8319</v>
      </c>
      <c r="S2267" s="13">
        <f t="shared" si="141"/>
        <v>42689.853090277778</v>
      </c>
      <c r="T2267" s="13">
        <f t="shared" si="142"/>
        <v>42696.644756944443</v>
      </c>
    </row>
    <row r="2268" spans="1:20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3"/>
        <v>3.2026666666666666</v>
      </c>
      <c r="P2268" s="6">
        <f t="shared" si="140"/>
        <v>24.762886597938145</v>
      </c>
      <c r="Q2268" t="s">
        <v>8345</v>
      </c>
      <c r="R2268" t="s">
        <v>8319</v>
      </c>
      <c r="S2268" s="13">
        <f t="shared" si="141"/>
        <v>42469.874907407408</v>
      </c>
      <c r="T2268" s="13">
        <f t="shared" si="142"/>
        <v>42486.874999999993</v>
      </c>
    </row>
    <row r="2269" spans="1:20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3"/>
        <v>3.80525</v>
      </c>
      <c r="P2269" s="6">
        <f t="shared" si="140"/>
        <v>188.37871287128712</v>
      </c>
      <c r="Q2269" t="s">
        <v>8345</v>
      </c>
      <c r="R2269" t="s">
        <v>8319</v>
      </c>
      <c r="S2269" s="13">
        <f t="shared" si="141"/>
        <v>41968.829826388886</v>
      </c>
      <c r="T2269" s="13">
        <f t="shared" si="142"/>
        <v>41993.833333333336</v>
      </c>
    </row>
    <row r="2270" spans="1:20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3"/>
        <v>1.026</v>
      </c>
      <c r="P2270" s="6">
        <f t="shared" si="140"/>
        <v>148.08247422680412</v>
      </c>
      <c r="Q2270" t="s">
        <v>8345</v>
      </c>
      <c r="R2270" t="s">
        <v>8319</v>
      </c>
      <c r="S2270" s="13">
        <f t="shared" si="141"/>
        <v>42776.082349537035</v>
      </c>
      <c r="T2270" s="13">
        <f t="shared" si="142"/>
        <v>42805.874016203699</v>
      </c>
    </row>
    <row r="2271" spans="1:20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3"/>
        <v>18.016400000000001</v>
      </c>
      <c r="P2271" s="6">
        <f t="shared" si="140"/>
        <v>49.934589800443462</v>
      </c>
      <c r="Q2271" t="s">
        <v>8345</v>
      </c>
      <c r="R2271" t="s">
        <v>8319</v>
      </c>
      <c r="S2271" s="13">
        <f t="shared" si="141"/>
        <v>42776.704432870371</v>
      </c>
      <c r="T2271" s="13">
        <f t="shared" si="142"/>
        <v>42800.999999999993</v>
      </c>
    </row>
    <row r="2272" spans="1:20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3"/>
        <v>7.2024800000000004</v>
      </c>
      <c r="P2272" s="6">
        <f t="shared" si="140"/>
        <v>107.82155688622754</v>
      </c>
      <c r="Q2272" t="s">
        <v>8345</v>
      </c>
      <c r="R2272" t="s">
        <v>8319</v>
      </c>
      <c r="S2272" s="13">
        <f t="shared" si="141"/>
        <v>42725.869363425925</v>
      </c>
      <c r="T2272" s="13">
        <f t="shared" si="142"/>
        <v>42745.707638888889</v>
      </c>
    </row>
    <row r="2273" spans="1:20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3"/>
        <v>2.8309000000000002</v>
      </c>
      <c r="P2273" s="6">
        <f t="shared" si="140"/>
        <v>42.63403614457831</v>
      </c>
      <c r="Q2273" t="s">
        <v>8345</v>
      </c>
      <c r="R2273" t="s">
        <v>8319</v>
      </c>
      <c r="S2273" s="13">
        <f t="shared" si="141"/>
        <v>42684.000046296293</v>
      </c>
      <c r="T2273" s="13">
        <f t="shared" si="142"/>
        <v>42713.791712962957</v>
      </c>
    </row>
    <row r="2274" spans="1:20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3"/>
        <v>13.566000000000001</v>
      </c>
      <c r="P2274" s="6">
        <f t="shared" si="140"/>
        <v>14.370762711864407</v>
      </c>
      <c r="Q2274" t="s">
        <v>8345</v>
      </c>
      <c r="R2274" t="s">
        <v>8319</v>
      </c>
      <c r="S2274" s="13">
        <f t="shared" si="141"/>
        <v>42315.699490740735</v>
      </c>
      <c r="T2274" s="13">
        <f t="shared" si="142"/>
        <v>42345.491157407399</v>
      </c>
    </row>
    <row r="2275" spans="1:20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3"/>
        <v>2.2035999999999998</v>
      </c>
      <c r="P2275" s="6">
        <f t="shared" si="140"/>
        <v>37.476190476190474</v>
      </c>
      <c r="Q2275" t="s">
        <v>8345</v>
      </c>
      <c r="R2275" t="s">
        <v>8319</v>
      </c>
      <c r="S2275" s="13">
        <f t="shared" si="141"/>
        <v>42781.549097222218</v>
      </c>
      <c r="T2275" s="13">
        <f t="shared" si="142"/>
        <v>42806.299097222225</v>
      </c>
    </row>
    <row r="2276" spans="1:20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3"/>
        <v>1.196</v>
      </c>
      <c r="P2276" s="6">
        <f t="shared" si="140"/>
        <v>30.202020202020201</v>
      </c>
      <c r="Q2276" t="s">
        <v>8345</v>
      </c>
      <c r="R2276" t="s">
        <v>8319</v>
      </c>
      <c r="S2276" s="13">
        <f t="shared" si="141"/>
        <v>41663.500659722224</v>
      </c>
      <c r="T2276" s="13">
        <f t="shared" si="142"/>
        <v>41693.292326388888</v>
      </c>
    </row>
    <row r="2277" spans="1:20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3"/>
        <v>4.0776923076923079</v>
      </c>
      <c r="P2277" s="6">
        <f t="shared" si="140"/>
        <v>33.550632911392405</v>
      </c>
      <c r="Q2277" t="s">
        <v>8345</v>
      </c>
      <c r="R2277" t="s">
        <v>8319</v>
      </c>
      <c r="S2277" s="13">
        <f t="shared" si="141"/>
        <v>41965.616655092599</v>
      </c>
      <c r="T2277" s="13">
        <f t="shared" si="142"/>
        <v>41995.408321759263</v>
      </c>
    </row>
    <row r="2278" spans="1:20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3"/>
        <v>1.0581826105905425</v>
      </c>
      <c r="P2278" s="6">
        <f t="shared" si="140"/>
        <v>64.74666666666667</v>
      </c>
      <c r="Q2278" t="s">
        <v>8345</v>
      </c>
      <c r="R2278" t="s">
        <v>8319</v>
      </c>
      <c r="S2278" s="13">
        <f t="shared" si="141"/>
        <v>41614.651493055557</v>
      </c>
      <c r="T2278" s="13">
        <f t="shared" si="142"/>
        <v>41644.443159722221</v>
      </c>
    </row>
    <row r="2279" spans="1:20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3"/>
        <v>1.4108235294117648</v>
      </c>
      <c r="P2279" s="6">
        <f t="shared" si="140"/>
        <v>57.932367149758456</v>
      </c>
      <c r="Q2279" t="s">
        <v>8345</v>
      </c>
      <c r="R2279" t="s">
        <v>8319</v>
      </c>
      <c r="S2279" s="13">
        <f t="shared" si="141"/>
        <v>40936.678506944445</v>
      </c>
      <c r="T2279" s="13">
        <f t="shared" si="142"/>
        <v>40966.470173611109</v>
      </c>
    </row>
    <row r="2280" spans="1:20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3"/>
        <v>2.7069999999999999</v>
      </c>
      <c r="P2280" s="6">
        <f t="shared" si="140"/>
        <v>53.078431372549019</v>
      </c>
      <c r="Q2280" t="s">
        <v>8345</v>
      </c>
      <c r="R2280" t="s">
        <v>8319</v>
      </c>
      <c r="S2280" s="13">
        <f t="shared" si="141"/>
        <v>42338.709108796291</v>
      </c>
      <c r="T2280" s="13">
        <f t="shared" si="142"/>
        <v>42372.749305555553</v>
      </c>
    </row>
    <row r="2281" spans="1:20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3"/>
        <v>1.538</v>
      </c>
      <c r="P2281" s="6">
        <f t="shared" si="140"/>
        <v>48.0625</v>
      </c>
      <c r="Q2281" t="s">
        <v>8345</v>
      </c>
      <c r="R2281" t="s">
        <v>8319</v>
      </c>
      <c r="S2281" s="13">
        <f t="shared" si="141"/>
        <v>42020.806701388887</v>
      </c>
      <c r="T2281" s="13">
        <f t="shared" si="142"/>
        <v>42038.958333333336</v>
      </c>
    </row>
    <row r="2282" spans="1:20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3"/>
        <v>4.0357653061224488</v>
      </c>
      <c r="P2282" s="6">
        <f t="shared" si="140"/>
        <v>82.396874999999994</v>
      </c>
      <c r="Q2282" t="s">
        <v>8345</v>
      </c>
      <c r="R2282" t="s">
        <v>8319</v>
      </c>
      <c r="S2282" s="13">
        <f t="shared" si="141"/>
        <v>42234.624895833331</v>
      </c>
      <c r="T2282" s="13">
        <f t="shared" si="142"/>
        <v>42264.416562499995</v>
      </c>
    </row>
    <row r="2283" spans="1:20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3"/>
        <v>1.85</v>
      </c>
      <c r="P2283" s="6">
        <f t="shared" si="140"/>
        <v>50.454545454545453</v>
      </c>
      <c r="Q2283" t="s">
        <v>8342</v>
      </c>
      <c r="R2283" t="s">
        <v>8308</v>
      </c>
      <c r="S2283" s="13">
        <f t="shared" si="141"/>
        <v>40687.285844907405</v>
      </c>
      <c r="T2283" s="13">
        <f t="shared" si="142"/>
        <v>40749.076388888883</v>
      </c>
    </row>
    <row r="2284" spans="1:20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3"/>
        <v>1.8533333333333333</v>
      </c>
      <c r="P2284" s="6">
        <f t="shared" si="140"/>
        <v>115.83333333333333</v>
      </c>
      <c r="Q2284" t="s">
        <v>8342</v>
      </c>
      <c r="R2284" t="s">
        <v>8308</v>
      </c>
      <c r="S2284" s="13">
        <f t="shared" si="141"/>
        <v>42323.17460648148</v>
      </c>
      <c r="T2284" s="13">
        <f t="shared" si="142"/>
        <v>42382.966273148144</v>
      </c>
    </row>
    <row r="2285" spans="1:20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3"/>
        <v>1.0085533333333332</v>
      </c>
      <c r="P2285" s="6">
        <f t="shared" si="140"/>
        <v>63.03458333333333</v>
      </c>
      <c r="Q2285" t="s">
        <v>8342</v>
      </c>
      <c r="R2285" t="s">
        <v>8308</v>
      </c>
      <c r="S2285" s="13">
        <f t="shared" si="141"/>
        <v>40978.125046296293</v>
      </c>
      <c r="T2285" s="13">
        <f t="shared" si="142"/>
        <v>41037.875046296293</v>
      </c>
    </row>
    <row r="2286" spans="1:20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3"/>
        <v>1.0622116666666668</v>
      </c>
      <c r="P2286" s="6">
        <f t="shared" si="140"/>
        <v>108.02152542372882</v>
      </c>
      <c r="Q2286" t="s">
        <v>8342</v>
      </c>
      <c r="R2286" t="s">
        <v>8308</v>
      </c>
      <c r="S2286" s="13">
        <f t="shared" si="141"/>
        <v>40585.796817129631</v>
      </c>
      <c r="T2286" s="13">
        <f t="shared" si="142"/>
        <v>40613.958333333328</v>
      </c>
    </row>
    <row r="2287" spans="1:20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3"/>
        <v>1.2136666666666667</v>
      </c>
      <c r="P2287" s="6">
        <f t="shared" si="140"/>
        <v>46.088607594936711</v>
      </c>
      <c r="Q2287" t="s">
        <v>8342</v>
      </c>
      <c r="R2287" t="s">
        <v>8308</v>
      </c>
      <c r="S2287" s="13">
        <f t="shared" si="141"/>
        <v>41059.185682870368</v>
      </c>
      <c r="T2287" s="13">
        <f t="shared" si="142"/>
        <v>41088.977349537032</v>
      </c>
    </row>
    <row r="2288" spans="1:20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3"/>
        <v>1.0006666666666666</v>
      </c>
      <c r="P2288" s="6">
        <f t="shared" si="140"/>
        <v>107.21428571428571</v>
      </c>
      <c r="Q2288" t="s">
        <v>8342</v>
      </c>
      <c r="R2288" t="s">
        <v>8308</v>
      </c>
      <c r="S2288" s="13">
        <f t="shared" si="141"/>
        <v>41494.963587962964</v>
      </c>
      <c r="T2288" s="13">
        <f t="shared" si="142"/>
        <v>41522.957638888889</v>
      </c>
    </row>
    <row r="2289" spans="1:20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3"/>
        <v>1.1997755555555556</v>
      </c>
      <c r="P2289" s="6">
        <f t="shared" si="140"/>
        <v>50.9338679245283</v>
      </c>
      <c r="Q2289" t="s">
        <v>8342</v>
      </c>
      <c r="R2289" t="s">
        <v>8308</v>
      </c>
      <c r="S2289" s="13">
        <f t="shared" si="141"/>
        <v>41792.667361111111</v>
      </c>
      <c r="T2289" s="13">
        <f t="shared" si="142"/>
        <v>41813.459027777775</v>
      </c>
    </row>
    <row r="2290" spans="1:20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3"/>
        <v>1.0009999999999999</v>
      </c>
      <c r="P2290" s="6">
        <f t="shared" si="140"/>
        <v>40.04</v>
      </c>
      <c r="Q2290" t="s">
        <v>8342</v>
      </c>
      <c r="R2290" t="s">
        <v>8308</v>
      </c>
      <c r="S2290" s="13">
        <f t="shared" si="141"/>
        <v>41067.827418981484</v>
      </c>
      <c r="T2290" s="13">
        <f t="shared" si="142"/>
        <v>41086.541666666664</v>
      </c>
    </row>
    <row r="2291" spans="1:20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3"/>
        <v>1.0740000000000001</v>
      </c>
      <c r="P2291" s="6">
        <f t="shared" si="140"/>
        <v>64.44</v>
      </c>
      <c r="Q2291" t="s">
        <v>8342</v>
      </c>
      <c r="R2291" t="s">
        <v>8308</v>
      </c>
      <c r="S2291" s="13">
        <f t="shared" si="141"/>
        <v>41571.998379629629</v>
      </c>
      <c r="T2291" s="13">
        <f t="shared" si="142"/>
        <v>41614.765277777777</v>
      </c>
    </row>
    <row r="2292" spans="1:20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3"/>
        <v>1.0406666666666666</v>
      </c>
      <c r="P2292" s="6">
        <f t="shared" si="140"/>
        <v>53.827586206896555</v>
      </c>
      <c r="Q2292" t="s">
        <v>8342</v>
      </c>
      <c r="R2292" t="s">
        <v>8308</v>
      </c>
      <c r="S2292" s="13">
        <f t="shared" si="141"/>
        <v>40070.253819444442</v>
      </c>
      <c r="T2292" s="13">
        <f t="shared" si="142"/>
        <v>40148.5</v>
      </c>
    </row>
    <row r="2293" spans="1:20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3"/>
        <v>1.728</v>
      </c>
      <c r="P2293" s="6">
        <f t="shared" si="140"/>
        <v>100.46511627906976</v>
      </c>
      <c r="Q2293" t="s">
        <v>8342</v>
      </c>
      <c r="R2293" t="s">
        <v>8308</v>
      </c>
      <c r="S2293" s="13">
        <f t="shared" si="141"/>
        <v>40987.977060185185</v>
      </c>
      <c r="T2293" s="13">
        <f t="shared" si="142"/>
        <v>41021.958333333328</v>
      </c>
    </row>
    <row r="2294" spans="1:20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3"/>
        <v>1.072505</v>
      </c>
      <c r="P2294" s="6">
        <f t="shared" si="140"/>
        <v>46.630652173913049</v>
      </c>
      <c r="Q2294" t="s">
        <v>8342</v>
      </c>
      <c r="R2294" t="s">
        <v>8308</v>
      </c>
      <c r="S2294" s="13">
        <f t="shared" si="141"/>
        <v>40987.697638888887</v>
      </c>
      <c r="T2294" s="13">
        <f t="shared" si="142"/>
        <v>41017.489305555551</v>
      </c>
    </row>
    <row r="2295" spans="1:20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3"/>
        <v>1.0823529411764705</v>
      </c>
      <c r="P2295" s="6">
        <f t="shared" si="140"/>
        <v>34.074074074074076</v>
      </c>
      <c r="Q2295" t="s">
        <v>8342</v>
      </c>
      <c r="R2295" t="s">
        <v>8308</v>
      </c>
      <c r="S2295" s="13">
        <f t="shared" si="141"/>
        <v>41151.708321759259</v>
      </c>
      <c r="T2295" s="13">
        <f t="shared" si="142"/>
        <v>41176.957638888889</v>
      </c>
    </row>
    <row r="2296" spans="1:20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3"/>
        <v>1.4608079999999999</v>
      </c>
      <c r="P2296" s="6">
        <f t="shared" si="140"/>
        <v>65.214642857142863</v>
      </c>
      <c r="Q2296" t="s">
        <v>8342</v>
      </c>
      <c r="R2296" t="s">
        <v>8308</v>
      </c>
      <c r="S2296" s="13">
        <f t="shared" si="141"/>
        <v>41264.72314814815</v>
      </c>
      <c r="T2296" s="13">
        <f t="shared" si="142"/>
        <v>41294.514814814815</v>
      </c>
    </row>
    <row r="2297" spans="1:20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3"/>
        <v>1.2524999999999999</v>
      </c>
      <c r="P2297" s="6">
        <f t="shared" si="140"/>
        <v>44.205882352941174</v>
      </c>
      <c r="Q2297" t="s">
        <v>8342</v>
      </c>
      <c r="R2297" t="s">
        <v>8308</v>
      </c>
      <c r="S2297" s="13">
        <f t="shared" si="141"/>
        <v>41270.954351851848</v>
      </c>
      <c r="T2297" s="13">
        <f t="shared" si="142"/>
        <v>41300.746018518512</v>
      </c>
    </row>
    <row r="2298" spans="1:20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3"/>
        <v>1.4907142857142857</v>
      </c>
      <c r="P2298" s="6">
        <f t="shared" si="140"/>
        <v>71.965517241379317</v>
      </c>
      <c r="Q2298" t="s">
        <v>8342</v>
      </c>
      <c r="R2298" t="s">
        <v>8308</v>
      </c>
      <c r="S2298" s="13">
        <f t="shared" si="141"/>
        <v>40927.731782407405</v>
      </c>
      <c r="T2298" s="13">
        <f t="shared" si="142"/>
        <v>40962.52344907407</v>
      </c>
    </row>
    <row r="2299" spans="1:20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3"/>
        <v>1.006</v>
      </c>
      <c r="P2299" s="6">
        <f t="shared" si="140"/>
        <v>52.94736842105263</v>
      </c>
      <c r="Q2299" t="s">
        <v>8342</v>
      </c>
      <c r="R2299" t="s">
        <v>8308</v>
      </c>
      <c r="S2299" s="13">
        <f t="shared" si="141"/>
        <v>40948.042233796295</v>
      </c>
      <c r="T2299" s="13">
        <f t="shared" si="142"/>
        <v>40981.957638888889</v>
      </c>
    </row>
    <row r="2300" spans="1:20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3"/>
        <v>1.0507333333333333</v>
      </c>
      <c r="P2300" s="6">
        <f t="shared" si="140"/>
        <v>109.45138888888889</v>
      </c>
      <c r="Q2300" t="s">
        <v>8342</v>
      </c>
      <c r="R2300" t="s">
        <v>8308</v>
      </c>
      <c r="S2300" s="13">
        <f t="shared" si="141"/>
        <v>41694.84065972222</v>
      </c>
      <c r="T2300" s="13">
        <f t="shared" si="142"/>
        <v>41724.59065972222</v>
      </c>
    </row>
    <row r="2301" spans="1:20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3"/>
        <v>3.5016666666666665</v>
      </c>
      <c r="P2301" s="6">
        <f t="shared" si="140"/>
        <v>75.035714285714292</v>
      </c>
      <c r="Q2301" t="s">
        <v>8342</v>
      </c>
      <c r="R2301" t="s">
        <v>8308</v>
      </c>
      <c r="S2301" s="13">
        <f t="shared" si="141"/>
        <v>40565.032511574071</v>
      </c>
      <c r="T2301" s="13">
        <f t="shared" si="142"/>
        <v>40579.824178240735</v>
      </c>
    </row>
    <row r="2302" spans="1:20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3"/>
        <v>1.0125</v>
      </c>
      <c r="P2302" s="6">
        <f t="shared" si="140"/>
        <v>115.71428571428571</v>
      </c>
      <c r="Q2302" t="s">
        <v>8342</v>
      </c>
      <c r="R2302" t="s">
        <v>8308</v>
      </c>
      <c r="S2302" s="13">
        <f t="shared" si="141"/>
        <v>41074.727037037039</v>
      </c>
      <c r="T2302" s="13">
        <f t="shared" si="142"/>
        <v>41088.518703703703</v>
      </c>
    </row>
    <row r="2303" spans="1:20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3"/>
        <v>1.336044</v>
      </c>
      <c r="P2303" s="6">
        <f t="shared" si="140"/>
        <v>31.659810426540286</v>
      </c>
      <c r="Q2303" t="s">
        <v>8342</v>
      </c>
      <c r="R2303" t="s">
        <v>8311</v>
      </c>
      <c r="S2303" s="13">
        <f t="shared" si="141"/>
        <v>41416.146944444445</v>
      </c>
      <c r="T2303" s="13">
        <f t="shared" si="142"/>
        <v>41445.938611111109</v>
      </c>
    </row>
    <row r="2304" spans="1:20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3"/>
        <v>1.7065217391304348</v>
      </c>
      <c r="P2304" s="6">
        <f t="shared" si="140"/>
        <v>46.176470588235297</v>
      </c>
      <c r="Q2304" t="s">
        <v>8342</v>
      </c>
      <c r="R2304" t="s">
        <v>8311</v>
      </c>
      <c r="S2304" s="13">
        <f t="shared" si="141"/>
        <v>41605.868449074071</v>
      </c>
      <c r="T2304" s="13">
        <f t="shared" si="142"/>
        <v>41639.083333333328</v>
      </c>
    </row>
    <row r="2305" spans="1:20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3"/>
        <v>1.0935829457364341</v>
      </c>
      <c r="P2305" s="6">
        <f t="shared" si="140"/>
        <v>68.481650485436887</v>
      </c>
      <c r="Q2305" t="s">
        <v>8342</v>
      </c>
      <c r="R2305" t="s">
        <v>8311</v>
      </c>
      <c r="S2305" s="13">
        <f t="shared" si="141"/>
        <v>40850.111064814817</v>
      </c>
      <c r="T2305" s="13">
        <f t="shared" si="142"/>
        <v>40889.944398148145</v>
      </c>
    </row>
    <row r="2306" spans="1:20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3"/>
        <v>1.0070033333333335</v>
      </c>
      <c r="P2306" s="6">
        <f t="shared" si="140"/>
        <v>53.469203539823013</v>
      </c>
      <c r="Q2306" t="s">
        <v>8342</v>
      </c>
      <c r="R2306" t="s">
        <v>8311</v>
      </c>
      <c r="S2306" s="13">
        <f t="shared" si="141"/>
        <v>40502.815868055557</v>
      </c>
      <c r="T2306" s="13">
        <f t="shared" si="142"/>
        <v>40543.999305555553</v>
      </c>
    </row>
    <row r="2307" spans="1:20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143"/>
        <v>1.0122777777777778</v>
      </c>
      <c r="P2307" s="6">
        <f t="shared" ref="P2307:P2370" si="144">E2307/L2307</f>
        <v>109.10778443113773</v>
      </c>
      <c r="Q2307" t="s">
        <v>8342</v>
      </c>
      <c r="R2307" t="s">
        <v>8311</v>
      </c>
      <c r="S2307" s="13">
        <f t="shared" ref="S2307:S2370" si="145">(((J2307/60)/60)/24)+DATE(1970,1,1)</f>
        <v>41834.695277777777</v>
      </c>
      <c r="T2307" s="13">
        <f t="shared" ref="T2307:T2370" si="146">(((I2307/60)/60)/24)+DATE(1970,1,1)+(-5/24)</f>
        <v>41859.541666666664</v>
      </c>
    </row>
    <row r="2308" spans="1:20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ref="O2308:O2371" si="147">E2308/D2308</f>
        <v>1.0675857142857144</v>
      </c>
      <c r="P2308" s="6">
        <f t="shared" si="144"/>
        <v>51.185616438356163</v>
      </c>
      <c r="Q2308" t="s">
        <v>8342</v>
      </c>
      <c r="R2308" t="s">
        <v>8311</v>
      </c>
      <c r="S2308" s="13">
        <f t="shared" si="145"/>
        <v>40948.16815972222</v>
      </c>
      <c r="T2308" s="13">
        <f t="shared" si="146"/>
        <v>40977.959826388884</v>
      </c>
    </row>
    <row r="2309" spans="1:20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7"/>
        <v>1.0665777537961894</v>
      </c>
      <c r="P2309" s="6">
        <f t="shared" si="144"/>
        <v>27.936800000000002</v>
      </c>
      <c r="Q2309" t="s">
        <v>8342</v>
      </c>
      <c r="R2309" t="s">
        <v>8311</v>
      </c>
      <c r="S2309" s="13">
        <f t="shared" si="145"/>
        <v>41004.802465277775</v>
      </c>
      <c r="T2309" s="13">
        <f t="shared" si="146"/>
        <v>41034.59407407407</v>
      </c>
    </row>
    <row r="2310" spans="1:20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7"/>
        <v>1.0130622</v>
      </c>
      <c r="P2310" s="6">
        <f t="shared" si="144"/>
        <v>82.496921824104234</v>
      </c>
      <c r="Q2310" t="s">
        <v>8342</v>
      </c>
      <c r="R2310" t="s">
        <v>8311</v>
      </c>
      <c r="S2310" s="13">
        <f t="shared" si="145"/>
        <v>41851.962916666671</v>
      </c>
      <c r="T2310" s="13">
        <f t="shared" si="146"/>
        <v>41879.833333333328</v>
      </c>
    </row>
    <row r="2311" spans="1:20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7"/>
        <v>1.0667450000000001</v>
      </c>
      <c r="P2311" s="6">
        <f t="shared" si="144"/>
        <v>59.817476635514019</v>
      </c>
      <c r="Q2311" t="s">
        <v>8342</v>
      </c>
      <c r="R2311" t="s">
        <v>8311</v>
      </c>
      <c r="S2311" s="13">
        <f t="shared" si="145"/>
        <v>41307.987696759257</v>
      </c>
      <c r="T2311" s="13">
        <f t="shared" si="146"/>
        <v>41342.779363425921</v>
      </c>
    </row>
    <row r="2312" spans="1:20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7"/>
        <v>4.288397837837838</v>
      </c>
      <c r="P2312" s="6">
        <f t="shared" si="144"/>
        <v>64.816470588235291</v>
      </c>
      <c r="Q2312" t="s">
        <v>8342</v>
      </c>
      <c r="R2312" t="s">
        <v>8311</v>
      </c>
      <c r="S2312" s="13">
        <f t="shared" si="145"/>
        <v>41324.79415509259</v>
      </c>
      <c r="T2312" s="13">
        <f t="shared" si="146"/>
        <v>41354.54415509259</v>
      </c>
    </row>
    <row r="2313" spans="1:20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7"/>
        <v>1.0411111111111111</v>
      </c>
      <c r="P2313" s="6">
        <f t="shared" si="144"/>
        <v>90.09615384615384</v>
      </c>
      <c r="Q2313" t="s">
        <v>8342</v>
      </c>
      <c r="R2313" t="s">
        <v>8311</v>
      </c>
      <c r="S2313" s="13">
        <f t="shared" si="145"/>
        <v>41736.004502314812</v>
      </c>
      <c r="T2313" s="13">
        <f t="shared" si="146"/>
        <v>41765.796168981477</v>
      </c>
    </row>
    <row r="2314" spans="1:20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7"/>
        <v>1.0786666666666667</v>
      </c>
      <c r="P2314" s="6">
        <f t="shared" si="144"/>
        <v>40.962025316455694</v>
      </c>
      <c r="Q2314" t="s">
        <v>8342</v>
      </c>
      <c r="R2314" t="s">
        <v>8311</v>
      </c>
      <c r="S2314" s="13">
        <f t="shared" si="145"/>
        <v>41716.632847222223</v>
      </c>
      <c r="T2314" s="13">
        <f t="shared" si="146"/>
        <v>41747.75</v>
      </c>
    </row>
    <row r="2315" spans="1:20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7"/>
        <v>1.7584040000000001</v>
      </c>
      <c r="P2315" s="6">
        <f t="shared" si="144"/>
        <v>56.000127388535034</v>
      </c>
      <c r="Q2315" t="s">
        <v>8342</v>
      </c>
      <c r="R2315" t="s">
        <v>8311</v>
      </c>
      <c r="S2315" s="13">
        <f t="shared" si="145"/>
        <v>41002.958634259259</v>
      </c>
      <c r="T2315" s="13">
        <f t="shared" si="146"/>
        <v>41032.750300925924</v>
      </c>
    </row>
    <row r="2316" spans="1:20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7"/>
        <v>1.5697000000000001</v>
      </c>
      <c r="P2316" s="6">
        <f t="shared" si="144"/>
        <v>37.672800000000002</v>
      </c>
      <c r="Q2316" t="s">
        <v>8342</v>
      </c>
      <c r="R2316" t="s">
        <v>8311</v>
      </c>
      <c r="S2316" s="13">
        <f t="shared" si="145"/>
        <v>41037.551585648151</v>
      </c>
      <c r="T2316" s="13">
        <f t="shared" si="146"/>
        <v>41067.343252314815</v>
      </c>
    </row>
    <row r="2317" spans="1:20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7"/>
        <v>1.026</v>
      </c>
      <c r="P2317" s="6">
        <f t="shared" si="144"/>
        <v>40.078125</v>
      </c>
      <c r="Q2317" t="s">
        <v>8342</v>
      </c>
      <c r="R2317" t="s">
        <v>8311</v>
      </c>
      <c r="S2317" s="13">
        <f t="shared" si="145"/>
        <v>41004.72619212963</v>
      </c>
      <c r="T2317" s="13">
        <f t="shared" si="146"/>
        <v>41034.517858796295</v>
      </c>
    </row>
    <row r="2318" spans="1:20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7"/>
        <v>1.0404266666666666</v>
      </c>
      <c r="P2318" s="6">
        <f t="shared" si="144"/>
        <v>78.031999999999996</v>
      </c>
      <c r="Q2318" t="s">
        <v>8342</v>
      </c>
      <c r="R2318" t="s">
        <v>8311</v>
      </c>
      <c r="S2318" s="13">
        <f t="shared" si="145"/>
        <v>40079.725115740745</v>
      </c>
      <c r="T2318" s="13">
        <f t="shared" si="146"/>
        <v>40156.558333333334</v>
      </c>
    </row>
    <row r="2319" spans="1:20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7"/>
        <v>1.04</v>
      </c>
      <c r="P2319" s="6">
        <f t="shared" si="144"/>
        <v>18.90909090909091</v>
      </c>
      <c r="Q2319" t="s">
        <v>8342</v>
      </c>
      <c r="R2319" t="s">
        <v>8311</v>
      </c>
      <c r="S2319" s="13">
        <f t="shared" si="145"/>
        <v>40192.542233796295</v>
      </c>
      <c r="T2319" s="13">
        <f t="shared" si="146"/>
        <v>40224</v>
      </c>
    </row>
    <row r="2320" spans="1:20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7"/>
        <v>1.2105999999999999</v>
      </c>
      <c r="P2320" s="6">
        <f t="shared" si="144"/>
        <v>37.134969325153371</v>
      </c>
      <c r="Q2320" t="s">
        <v>8342</v>
      </c>
      <c r="R2320" t="s">
        <v>8311</v>
      </c>
      <c r="S2320" s="13">
        <f t="shared" si="145"/>
        <v>40050.643680555557</v>
      </c>
      <c r="T2320" s="13">
        <f t="shared" si="146"/>
        <v>40081.957638888889</v>
      </c>
    </row>
    <row r="2321" spans="1:20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7"/>
        <v>1.077</v>
      </c>
      <c r="P2321" s="6">
        <f t="shared" si="144"/>
        <v>41.961038961038959</v>
      </c>
      <c r="Q2321" t="s">
        <v>8342</v>
      </c>
      <c r="R2321" t="s">
        <v>8311</v>
      </c>
      <c r="S2321" s="13">
        <f t="shared" si="145"/>
        <v>41593.082002314812</v>
      </c>
      <c r="T2321" s="13">
        <f t="shared" si="146"/>
        <v>41622.873668981476</v>
      </c>
    </row>
    <row r="2322" spans="1:20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7"/>
        <v>1.0866</v>
      </c>
      <c r="P2322" s="6">
        <f t="shared" si="144"/>
        <v>61.044943820224717</v>
      </c>
      <c r="Q2322" t="s">
        <v>8342</v>
      </c>
      <c r="R2322" t="s">
        <v>8311</v>
      </c>
      <c r="S2322" s="13">
        <f t="shared" si="145"/>
        <v>41696.817129629628</v>
      </c>
      <c r="T2322" s="13">
        <f t="shared" si="146"/>
        <v>41731.567129629628</v>
      </c>
    </row>
    <row r="2323" spans="1:20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7"/>
        <v>0.39120962394619685</v>
      </c>
      <c r="P2323" s="6">
        <f t="shared" si="144"/>
        <v>64.53125</v>
      </c>
      <c r="Q2323" t="s">
        <v>8315</v>
      </c>
      <c r="R2323" t="s">
        <v>8357</v>
      </c>
      <c r="S2323" s="13">
        <f t="shared" si="145"/>
        <v>42799.260428240741</v>
      </c>
      <c r="T2323" s="13">
        <f t="shared" si="146"/>
        <v>42829.010428240734</v>
      </c>
    </row>
    <row r="2324" spans="1:20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7"/>
        <v>3.1481481481481478E-2</v>
      </c>
      <c r="P2324" s="6">
        <f t="shared" si="144"/>
        <v>21.25</v>
      </c>
      <c r="Q2324" t="s">
        <v>8315</v>
      </c>
      <c r="R2324" t="s">
        <v>8357</v>
      </c>
      <c r="S2324" s="13">
        <f t="shared" si="145"/>
        <v>42804.895474537043</v>
      </c>
      <c r="T2324" s="13">
        <f t="shared" si="146"/>
        <v>42834.645474537036</v>
      </c>
    </row>
    <row r="2325" spans="1:20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7"/>
        <v>0.48</v>
      </c>
      <c r="P2325" s="6">
        <f t="shared" si="144"/>
        <v>30</v>
      </c>
      <c r="Q2325" t="s">
        <v>8315</v>
      </c>
      <c r="R2325" t="s">
        <v>8357</v>
      </c>
      <c r="S2325" s="13">
        <f t="shared" si="145"/>
        <v>42807.755173611105</v>
      </c>
      <c r="T2325" s="13">
        <f t="shared" si="146"/>
        <v>42814.54684027777</v>
      </c>
    </row>
    <row r="2326" spans="1:20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7"/>
        <v>0.20733333333333334</v>
      </c>
      <c r="P2326" s="6">
        <f t="shared" si="144"/>
        <v>25.491803278688526</v>
      </c>
      <c r="Q2326" t="s">
        <v>8315</v>
      </c>
      <c r="R2326" t="s">
        <v>8357</v>
      </c>
      <c r="S2326" s="13">
        <f t="shared" si="145"/>
        <v>42790.885243055556</v>
      </c>
      <c r="T2326" s="13">
        <f t="shared" si="146"/>
        <v>42820.635243055549</v>
      </c>
    </row>
    <row r="2327" spans="1:20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7"/>
        <v>0.08</v>
      </c>
      <c r="P2327" s="6">
        <f t="shared" si="144"/>
        <v>11.428571428571429</v>
      </c>
      <c r="Q2327" t="s">
        <v>8315</v>
      </c>
      <c r="R2327" t="s">
        <v>8357</v>
      </c>
      <c r="S2327" s="13">
        <f t="shared" si="145"/>
        <v>42794.022349537037</v>
      </c>
      <c r="T2327" s="13">
        <f t="shared" si="146"/>
        <v>42823.772349537037</v>
      </c>
    </row>
    <row r="2328" spans="1:20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7"/>
        <v>7.1999999999999998E-3</v>
      </c>
      <c r="P2328" s="6">
        <f t="shared" si="144"/>
        <v>108</v>
      </c>
      <c r="Q2328" t="s">
        <v>8315</v>
      </c>
      <c r="R2328" t="s">
        <v>8357</v>
      </c>
      <c r="S2328" s="13">
        <f t="shared" si="145"/>
        <v>42804.034120370372</v>
      </c>
      <c r="T2328" s="13">
        <f t="shared" si="146"/>
        <v>42855.499999999993</v>
      </c>
    </row>
    <row r="2329" spans="1:20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7"/>
        <v>5.2609431428571432</v>
      </c>
      <c r="P2329" s="6">
        <f t="shared" si="144"/>
        <v>54.883162444113267</v>
      </c>
      <c r="Q2329" t="s">
        <v>8315</v>
      </c>
      <c r="R2329" t="s">
        <v>8357</v>
      </c>
      <c r="S2329" s="13">
        <f t="shared" si="145"/>
        <v>41842.917129629634</v>
      </c>
      <c r="T2329" s="13">
        <f t="shared" si="146"/>
        <v>41877.708796296298</v>
      </c>
    </row>
    <row r="2330" spans="1:20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7"/>
        <v>2.5445000000000002</v>
      </c>
      <c r="P2330" s="6">
        <f t="shared" si="144"/>
        <v>47.383612662942269</v>
      </c>
      <c r="Q2330" t="s">
        <v>8315</v>
      </c>
      <c r="R2330" t="s">
        <v>8357</v>
      </c>
      <c r="S2330" s="13">
        <f t="shared" si="145"/>
        <v>42139.781678240746</v>
      </c>
      <c r="T2330" s="13">
        <f t="shared" si="146"/>
        <v>42169.573344907411</v>
      </c>
    </row>
    <row r="2331" spans="1:20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7"/>
        <v>1.0591999999999999</v>
      </c>
      <c r="P2331" s="6">
        <f t="shared" si="144"/>
        <v>211.84</v>
      </c>
      <c r="Q2331" t="s">
        <v>8315</v>
      </c>
      <c r="R2331" t="s">
        <v>8357</v>
      </c>
      <c r="S2331" s="13">
        <f t="shared" si="145"/>
        <v>41807.624374999999</v>
      </c>
      <c r="T2331" s="13">
        <f t="shared" si="146"/>
        <v>41837.416041666664</v>
      </c>
    </row>
    <row r="2332" spans="1:20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7"/>
        <v>1.0242285714285715</v>
      </c>
      <c r="P2332" s="6">
        <f t="shared" si="144"/>
        <v>219.92638036809817</v>
      </c>
      <c r="Q2332" t="s">
        <v>8315</v>
      </c>
      <c r="R2332" t="s">
        <v>8357</v>
      </c>
      <c r="S2332" s="13">
        <f t="shared" si="145"/>
        <v>42332.89980324074</v>
      </c>
      <c r="T2332" s="13">
        <f t="shared" si="146"/>
        <v>42362.791666666664</v>
      </c>
    </row>
    <row r="2333" spans="1:20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7"/>
        <v>1.4431375</v>
      </c>
      <c r="P2333" s="6">
        <f t="shared" si="144"/>
        <v>40.795406360424032</v>
      </c>
      <c r="Q2333" t="s">
        <v>8315</v>
      </c>
      <c r="R2333" t="s">
        <v>8357</v>
      </c>
      <c r="S2333" s="13">
        <f t="shared" si="145"/>
        <v>41839.005671296298</v>
      </c>
      <c r="T2333" s="13">
        <f t="shared" si="146"/>
        <v>41868.797337962962</v>
      </c>
    </row>
    <row r="2334" spans="1:20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7"/>
        <v>1.06308</v>
      </c>
      <c r="P2334" s="6">
        <f t="shared" si="144"/>
        <v>75.502840909090907</v>
      </c>
      <c r="Q2334" t="s">
        <v>8315</v>
      </c>
      <c r="R2334" t="s">
        <v>8357</v>
      </c>
      <c r="S2334" s="13">
        <f t="shared" si="145"/>
        <v>42011.628136574072</v>
      </c>
      <c r="T2334" s="13">
        <f t="shared" si="146"/>
        <v>42041.419803240737</v>
      </c>
    </row>
    <row r="2335" spans="1:20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7"/>
        <v>2.1216666666666666</v>
      </c>
      <c r="P2335" s="6">
        <f t="shared" si="144"/>
        <v>13.542553191489361</v>
      </c>
      <c r="Q2335" t="s">
        <v>8315</v>
      </c>
      <c r="R2335" t="s">
        <v>8357</v>
      </c>
      <c r="S2335" s="13">
        <f t="shared" si="145"/>
        <v>41767.650347222225</v>
      </c>
      <c r="T2335" s="13">
        <f t="shared" si="146"/>
        <v>41788.534722222219</v>
      </c>
    </row>
    <row r="2336" spans="1:20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7"/>
        <v>1.0195000000000001</v>
      </c>
      <c r="P2336" s="6">
        <f t="shared" si="144"/>
        <v>60.865671641791046</v>
      </c>
      <c r="Q2336" t="s">
        <v>8315</v>
      </c>
      <c r="R2336" t="s">
        <v>8357</v>
      </c>
      <c r="S2336" s="13">
        <f t="shared" si="145"/>
        <v>41918.670115740737</v>
      </c>
      <c r="T2336" s="13">
        <f t="shared" si="146"/>
        <v>41948.523611111108</v>
      </c>
    </row>
    <row r="2337" spans="1:20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7"/>
        <v>1.0227200000000001</v>
      </c>
      <c r="P2337" s="6">
        <f t="shared" si="144"/>
        <v>115.69230769230769</v>
      </c>
      <c r="Q2337" t="s">
        <v>8315</v>
      </c>
      <c r="R2337" t="s">
        <v>8357</v>
      </c>
      <c r="S2337" s="13">
        <f t="shared" si="145"/>
        <v>41771.572256944448</v>
      </c>
      <c r="T2337" s="13">
        <f t="shared" si="146"/>
        <v>41801.363923611112</v>
      </c>
    </row>
    <row r="2338" spans="1:20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7"/>
        <v>5.2073254999999996</v>
      </c>
      <c r="P2338" s="6">
        <f t="shared" si="144"/>
        <v>48.104623556581984</v>
      </c>
      <c r="Q2338" t="s">
        <v>8315</v>
      </c>
      <c r="R2338" t="s">
        <v>8357</v>
      </c>
      <c r="S2338" s="13">
        <f t="shared" si="145"/>
        <v>41666.924710648149</v>
      </c>
      <c r="T2338" s="13">
        <f t="shared" si="146"/>
        <v>41706.716377314813</v>
      </c>
    </row>
    <row r="2339" spans="1:20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7"/>
        <v>1.1065833333333333</v>
      </c>
      <c r="P2339" s="6">
        <f t="shared" si="144"/>
        <v>74.184357541899445</v>
      </c>
      <c r="Q2339" t="s">
        <v>8315</v>
      </c>
      <c r="R2339" t="s">
        <v>8357</v>
      </c>
      <c r="S2339" s="13">
        <f t="shared" si="145"/>
        <v>41786.640543981484</v>
      </c>
      <c r="T2339" s="13">
        <f t="shared" si="146"/>
        <v>41816.432210648149</v>
      </c>
    </row>
    <row r="2340" spans="1:20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7"/>
        <v>1.0114333333333334</v>
      </c>
      <c r="P2340" s="6">
        <f t="shared" si="144"/>
        <v>123.34552845528455</v>
      </c>
      <c r="Q2340" t="s">
        <v>8315</v>
      </c>
      <c r="R2340" t="s">
        <v>8357</v>
      </c>
      <c r="S2340" s="13">
        <f t="shared" si="145"/>
        <v>41789.896805555552</v>
      </c>
      <c r="T2340" s="13">
        <f t="shared" si="146"/>
        <v>41819.688472222217</v>
      </c>
    </row>
    <row r="2341" spans="1:20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7"/>
        <v>2.9420799999999998</v>
      </c>
      <c r="P2341" s="6">
        <f t="shared" si="144"/>
        <v>66.623188405797094</v>
      </c>
      <c r="Q2341" t="s">
        <v>8315</v>
      </c>
      <c r="R2341" t="s">
        <v>8357</v>
      </c>
      <c r="S2341" s="13">
        <f t="shared" si="145"/>
        <v>42692.79987268518</v>
      </c>
      <c r="T2341" s="13">
        <f t="shared" si="146"/>
        <v>42723.124305555553</v>
      </c>
    </row>
    <row r="2342" spans="1:20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7"/>
        <v>1.0577749999999999</v>
      </c>
      <c r="P2342" s="6">
        <f t="shared" si="144"/>
        <v>104.99007444168734</v>
      </c>
      <c r="Q2342" t="s">
        <v>8315</v>
      </c>
      <c r="R2342" t="s">
        <v>8357</v>
      </c>
      <c r="S2342" s="13">
        <f t="shared" si="145"/>
        <v>42643.642800925925</v>
      </c>
      <c r="T2342" s="13">
        <f t="shared" si="146"/>
        <v>42673.434467592589</v>
      </c>
    </row>
    <row r="2343" spans="1:20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7"/>
        <v>0</v>
      </c>
      <c r="P2343" s="6" t="e">
        <f t="shared" si="144"/>
        <v>#DIV/0!</v>
      </c>
      <c r="Q2343" t="s">
        <v>8336</v>
      </c>
      <c r="R2343" t="s">
        <v>8337</v>
      </c>
      <c r="S2343" s="13">
        <f t="shared" si="145"/>
        <v>42167.813703703709</v>
      </c>
      <c r="T2343" s="13">
        <f t="shared" si="146"/>
        <v>42197.605370370373</v>
      </c>
    </row>
    <row r="2344" spans="1:20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7"/>
        <v>0</v>
      </c>
      <c r="P2344" s="6" t="e">
        <f t="shared" si="144"/>
        <v>#DIV/0!</v>
      </c>
      <c r="Q2344" t="s">
        <v>8336</v>
      </c>
      <c r="R2344" t="s">
        <v>8337</v>
      </c>
      <c r="S2344" s="13">
        <f t="shared" si="145"/>
        <v>41897.702199074076</v>
      </c>
      <c r="T2344" s="13">
        <f t="shared" si="146"/>
        <v>41918</v>
      </c>
    </row>
    <row r="2345" spans="1:20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7"/>
        <v>0.03</v>
      </c>
      <c r="P2345" s="6">
        <f t="shared" si="144"/>
        <v>300</v>
      </c>
      <c r="Q2345" t="s">
        <v>8336</v>
      </c>
      <c r="R2345" t="s">
        <v>8337</v>
      </c>
      <c r="S2345" s="13">
        <f t="shared" si="145"/>
        <v>42327.825289351851</v>
      </c>
      <c r="T2345" s="13">
        <f t="shared" si="146"/>
        <v>42377.615972222215</v>
      </c>
    </row>
    <row r="2346" spans="1:20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7"/>
        <v>1E-3</v>
      </c>
      <c r="P2346" s="6">
        <f t="shared" si="144"/>
        <v>1</v>
      </c>
      <c r="Q2346" t="s">
        <v>8336</v>
      </c>
      <c r="R2346" t="s">
        <v>8337</v>
      </c>
      <c r="S2346" s="13">
        <f t="shared" si="145"/>
        <v>42515.727650462963</v>
      </c>
      <c r="T2346" s="13">
        <f t="shared" si="146"/>
        <v>42545.519317129627</v>
      </c>
    </row>
    <row r="2347" spans="1:20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7"/>
        <v>0</v>
      </c>
      <c r="P2347" s="6" t="e">
        <f t="shared" si="144"/>
        <v>#DIV/0!</v>
      </c>
      <c r="Q2347" t="s">
        <v>8336</v>
      </c>
      <c r="R2347" t="s">
        <v>8337</v>
      </c>
      <c r="S2347" s="13">
        <f t="shared" si="145"/>
        <v>42060.001805555556</v>
      </c>
      <c r="T2347" s="13">
        <f t="shared" si="146"/>
        <v>42094.777083333327</v>
      </c>
    </row>
    <row r="2348" spans="1:20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7"/>
        <v>6.4999999999999997E-4</v>
      </c>
      <c r="P2348" s="6">
        <f t="shared" si="144"/>
        <v>13</v>
      </c>
      <c r="Q2348" t="s">
        <v>8336</v>
      </c>
      <c r="R2348" t="s">
        <v>8337</v>
      </c>
      <c r="S2348" s="13">
        <f t="shared" si="145"/>
        <v>42615.79896990741</v>
      </c>
      <c r="T2348" s="13">
        <f t="shared" si="146"/>
        <v>42660.590636574074</v>
      </c>
    </row>
    <row r="2349" spans="1:20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7"/>
        <v>1.4999999999999999E-2</v>
      </c>
      <c r="P2349" s="6">
        <f t="shared" si="144"/>
        <v>15</v>
      </c>
      <c r="Q2349" t="s">
        <v>8336</v>
      </c>
      <c r="R2349" t="s">
        <v>8337</v>
      </c>
      <c r="S2349" s="13">
        <f t="shared" si="145"/>
        <v>42577.607361111113</v>
      </c>
      <c r="T2349" s="13">
        <f t="shared" si="146"/>
        <v>42607.399027777778</v>
      </c>
    </row>
    <row r="2350" spans="1:20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7"/>
        <v>3.8571428571428572E-3</v>
      </c>
      <c r="P2350" s="6">
        <f t="shared" si="144"/>
        <v>54</v>
      </c>
      <c r="Q2350" t="s">
        <v>8336</v>
      </c>
      <c r="R2350" t="s">
        <v>8337</v>
      </c>
      <c r="S2350" s="13">
        <f t="shared" si="145"/>
        <v>42360.932152777779</v>
      </c>
      <c r="T2350" s="13">
        <f t="shared" si="146"/>
        <v>42420.723819444444</v>
      </c>
    </row>
    <row r="2351" spans="1:20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7"/>
        <v>0</v>
      </c>
      <c r="P2351" s="6" t="e">
        <f t="shared" si="144"/>
        <v>#DIV/0!</v>
      </c>
      <c r="Q2351" t="s">
        <v>8336</v>
      </c>
      <c r="R2351" t="s">
        <v>8337</v>
      </c>
      <c r="S2351" s="13">
        <f t="shared" si="145"/>
        <v>42198.775787037041</v>
      </c>
      <c r="T2351" s="13">
        <f t="shared" si="146"/>
        <v>42227.567453703705</v>
      </c>
    </row>
    <row r="2352" spans="1:20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7"/>
        <v>0</v>
      </c>
      <c r="P2352" s="6" t="e">
        <f t="shared" si="144"/>
        <v>#DIV/0!</v>
      </c>
      <c r="Q2352" t="s">
        <v>8336</v>
      </c>
      <c r="R2352" t="s">
        <v>8337</v>
      </c>
      <c r="S2352" s="13">
        <f t="shared" si="145"/>
        <v>42708.842245370368</v>
      </c>
      <c r="T2352" s="13">
        <f t="shared" si="146"/>
        <v>42738.633912037032</v>
      </c>
    </row>
    <row r="2353" spans="1:20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7"/>
        <v>5.7142857142857143E-3</v>
      </c>
      <c r="P2353" s="6">
        <f t="shared" si="144"/>
        <v>15.428571428571429</v>
      </c>
      <c r="Q2353" t="s">
        <v>8336</v>
      </c>
      <c r="R2353" t="s">
        <v>8337</v>
      </c>
      <c r="S2353" s="13">
        <f t="shared" si="145"/>
        <v>42094.101145833338</v>
      </c>
      <c r="T2353" s="13">
        <f t="shared" si="146"/>
        <v>42123.892812500002</v>
      </c>
    </row>
    <row r="2354" spans="1:20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7"/>
        <v>0</v>
      </c>
      <c r="P2354" s="6" t="e">
        <f t="shared" si="144"/>
        <v>#DIV/0!</v>
      </c>
      <c r="Q2354" t="s">
        <v>8336</v>
      </c>
      <c r="R2354" t="s">
        <v>8337</v>
      </c>
      <c r="S2354" s="13">
        <f t="shared" si="145"/>
        <v>42101.633703703701</v>
      </c>
      <c r="T2354" s="13">
        <f t="shared" si="146"/>
        <v>42161.425370370365</v>
      </c>
    </row>
    <row r="2355" spans="1:20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7"/>
        <v>0</v>
      </c>
      <c r="P2355" s="6" t="e">
        <f t="shared" si="144"/>
        <v>#DIV/0!</v>
      </c>
      <c r="Q2355" t="s">
        <v>8336</v>
      </c>
      <c r="R2355" t="s">
        <v>8337</v>
      </c>
      <c r="S2355" s="13">
        <f t="shared" si="145"/>
        <v>42103.676180555558</v>
      </c>
      <c r="T2355" s="13">
        <f t="shared" si="146"/>
        <v>42115.467847222222</v>
      </c>
    </row>
    <row r="2356" spans="1:20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7"/>
        <v>7.1428571428571429E-4</v>
      </c>
      <c r="P2356" s="6">
        <f t="shared" si="144"/>
        <v>25</v>
      </c>
      <c r="Q2356" t="s">
        <v>8336</v>
      </c>
      <c r="R2356" t="s">
        <v>8337</v>
      </c>
      <c r="S2356" s="13">
        <f t="shared" si="145"/>
        <v>41954.722916666666</v>
      </c>
      <c r="T2356" s="13">
        <f t="shared" si="146"/>
        <v>42014.51458333333</v>
      </c>
    </row>
    <row r="2357" spans="1:20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7"/>
        <v>6.875E-3</v>
      </c>
      <c r="P2357" s="6">
        <f t="shared" si="144"/>
        <v>27.5</v>
      </c>
      <c r="Q2357" t="s">
        <v>8336</v>
      </c>
      <c r="R2357" t="s">
        <v>8337</v>
      </c>
      <c r="S2357" s="13">
        <f t="shared" si="145"/>
        <v>42096.918240740735</v>
      </c>
      <c r="T2357" s="13">
        <f t="shared" si="146"/>
        <v>42126.709907407399</v>
      </c>
    </row>
    <row r="2358" spans="1:20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7"/>
        <v>0</v>
      </c>
      <c r="P2358" s="6" t="e">
        <f t="shared" si="144"/>
        <v>#DIV/0!</v>
      </c>
      <c r="Q2358" t="s">
        <v>8336</v>
      </c>
      <c r="R2358" t="s">
        <v>8337</v>
      </c>
      <c r="S2358" s="13">
        <f t="shared" si="145"/>
        <v>42130.78361111111</v>
      </c>
      <c r="T2358" s="13">
        <f t="shared" si="146"/>
        <v>42160.575277777774</v>
      </c>
    </row>
    <row r="2359" spans="1:20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7"/>
        <v>0</v>
      </c>
      <c r="P2359" s="6" t="e">
        <f t="shared" si="144"/>
        <v>#DIV/0!</v>
      </c>
      <c r="Q2359" t="s">
        <v>8336</v>
      </c>
      <c r="R2359" t="s">
        <v>8337</v>
      </c>
      <c r="S2359" s="13">
        <f t="shared" si="145"/>
        <v>42264.620115740734</v>
      </c>
      <c r="T2359" s="13">
        <f t="shared" si="146"/>
        <v>42294.411782407398</v>
      </c>
    </row>
    <row r="2360" spans="1:20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7"/>
        <v>0</v>
      </c>
      <c r="P2360" s="6" t="e">
        <f t="shared" si="144"/>
        <v>#DIV/0!</v>
      </c>
      <c r="Q2360" t="s">
        <v>8336</v>
      </c>
      <c r="R2360" t="s">
        <v>8337</v>
      </c>
      <c r="S2360" s="13">
        <f t="shared" si="145"/>
        <v>41978.930972222224</v>
      </c>
      <c r="T2360" s="13">
        <f t="shared" si="146"/>
        <v>42034.818749999999</v>
      </c>
    </row>
    <row r="2361" spans="1:20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7"/>
        <v>0.14680000000000001</v>
      </c>
      <c r="P2361" s="6">
        <f t="shared" si="144"/>
        <v>367</v>
      </c>
      <c r="Q2361" t="s">
        <v>8336</v>
      </c>
      <c r="R2361" t="s">
        <v>8337</v>
      </c>
      <c r="S2361" s="13">
        <f t="shared" si="145"/>
        <v>42159.649583333332</v>
      </c>
      <c r="T2361" s="13">
        <f t="shared" si="146"/>
        <v>42219.441249999996</v>
      </c>
    </row>
    <row r="2362" spans="1:20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7"/>
        <v>4.0000000000000002E-4</v>
      </c>
      <c r="P2362" s="6">
        <f t="shared" si="144"/>
        <v>2</v>
      </c>
      <c r="Q2362" t="s">
        <v>8336</v>
      </c>
      <c r="R2362" t="s">
        <v>8337</v>
      </c>
      <c r="S2362" s="13">
        <f t="shared" si="145"/>
        <v>42377.70694444445</v>
      </c>
      <c r="T2362" s="13">
        <f t="shared" si="146"/>
        <v>42407.498611111114</v>
      </c>
    </row>
    <row r="2363" spans="1:20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7"/>
        <v>0</v>
      </c>
      <c r="P2363" s="6" t="e">
        <f t="shared" si="144"/>
        <v>#DIV/0!</v>
      </c>
      <c r="Q2363" t="s">
        <v>8336</v>
      </c>
      <c r="R2363" t="s">
        <v>8337</v>
      </c>
      <c r="S2363" s="13">
        <f t="shared" si="145"/>
        <v>42466.858888888892</v>
      </c>
      <c r="T2363" s="13">
        <f t="shared" si="146"/>
        <v>42490.708333333336</v>
      </c>
    </row>
    <row r="2364" spans="1:20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7"/>
        <v>0.2857142857142857</v>
      </c>
      <c r="P2364" s="6">
        <f t="shared" si="144"/>
        <v>60</v>
      </c>
      <c r="Q2364" t="s">
        <v>8336</v>
      </c>
      <c r="R2364" t="s">
        <v>8337</v>
      </c>
      <c r="S2364" s="13">
        <f t="shared" si="145"/>
        <v>41954.688310185185</v>
      </c>
      <c r="T2364" s="13">
        <f t="shared" si="146"/>
        <v>41984.47997685185</v>
      </c>
    </row>
    <row r="2365" spans="1:20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7"/>
        <v>0</v>
      </c>
      <c r="P2365" s="6" t="e">
        <f t="shared" si="144"/>
        <v>#DIV/0!</v>
      </c>
      <c r="Q2365" t="s">
        <v>8336</v>
      </c>
      <c r="R2365" t="s">
        <v>8337</v>
      </c>
      <c r="S2365" s="13">
        <f t="shared" si="145"/>
        <v>42322.011574074073</v>
      </c>
      <c r="T2365" s="13">
        <f t="shared" si="146"/>
        <v>42366.803240740737</v>
      </c>
    </row>
    <row r="2366" spans="1:20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7"/>
        <v>0</v>
      </c>
      <c r="P2366" s="6" t="e">
        <f t="shared" si="144"/>
        <v>#DIV/0!</v>
      </c>
      <c r="Q2366" t="s">
        <v>8336</v>
      </c>
      <c r="R2366" t="s">
        <v>8337</v>
      </c>
      <c r="S2366" s="13">
        <f t="shared" si="145"/>
        <v>42248.934675925921</v>
      </c>
      <c r="T2366" s="13">
        <f t="shared" si="146"/>
        <v>42303.726342592585</v>
      </c>
    </row>
    <row r="2367" spans="1:20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7"/>
        <v>0</v>
      </c>
      <c r="P2367" s="6" t="e">
        <f t="shared" si="144"/>
        <v>#DIV/0!</v>
      </c>
      <c r="Q2367" t="s">
        <v>8336</v>
      </c>
      <c r="R2367" t="s">
        <v>8337</v>
      </c>
      <c r="S2367" s="13">
        <f t="shared" si="145"/>
        <v>42346.736400462964</v>
      </c>
      <c r="T2367" s="13">
        <f t="shared" si="146"/>
        <v>42386.749999999993</v>
      </c>
    </row>
    <row r="2368" spans="1:20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7"/>
        <v>0.1052</v>
      </c>
      <c r="P2368" s="6">
        <f t="shared" si="144"/>
        <v>97.407407407407405</v>
      </c>
      <c r="Q2368" t="s">
        <v>8336</v>
      </c>
      <c r="R2368" t="s">
        <v>8337</v>
      </c>
      <c r="S2368" s="13">
        <f t="shared" si="145"/>
        <v>42268.531631944439</v>
      </c>
      <c r="T2368" s="13">
        <f t="shared" si="146"/>
        <v>42298.323298611103</v>
      </c>
    </row>
    <row r="2369" spans="1:20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7"/>
        <v>1.34E-2</v>
      </c>
      <c r="P2369" s="6">
        <f t="shared" si="144"/>
        <v>47.857142857142854</v>
      </c>
      <c r="Q2369" t="s">
        <v>8336</v>
      </c>
      <c r="R2369" t="s">
        <v>8337</v>
      </c>
      <c r="S2369" s="13">
        <f t="shared" si="145"/>
        <v>42425.970092592594</v>
      </c>
      <c r="T2369" s="13">
        <f t="shared" si="146"/>
        <v>42485.720092592594</v>
      </c>
    </row>
    <row r="2370" spans="1:20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7"/>
        <v>2.5000000000000001E-3</v>
      </c>
      <c r="P2370" s="6">
        <f t="shared" si="144"/>
        <v>50</v>
      </c>
      <c r="Q2370" t="s">
        <v>8336</v>
      </c>
      <c r="R2370" t="s">
        <v>8337</v>
      </c>
      <c r="S2370" s="13">
        <f t="shared" si="145"/>
        <v>42063.721817129626</v>
      </c>
      <c r="T2370" s="13">
        <f t="shared" si="146"/>
        <v>42108.471817129634</v>
      </c>
    </row>
    <row r="2371" spans="1:20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147"/>
        <v>0</v>
      </c>
      <c r="P2371" s="6" t="e">
        <f t="shared" ref="P2371:P2434" si="148">E2371/L2371</f>
        <v>#DIV/0!</v>
      </c>
      <c r="Q2371" t="s">
        <v>8336</v>
      </c>
      <c r="R2371" t="s">
        <v>8337</v>
      </c>
      <c r="S2371" s="13">
        <f t="shared" ref="S2371:S2434" si="149">(((J2371/60)/60)/24)+DATE(1970,1,1)</f>
        <v>42380.812627314815</v>
      </c>
      <c r="T2371" s="13">
        <f t="shared" ref="T2371:T2434" si="150">(((I2371/60)/60)/24)+DATE(1970,1,1)+(-5/24)</f>
        <v>42410.60429398148</v>
      </c>
    </row>
    <row r="2372" spans="1:20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ref="O2372:O2435" si="151">E2372/D2372</f>
        <v>3.2799999999999999E-3</v>
      </c>
      <c r="P2372" s="6">
        <f t="shared" si="148"/>
        <v>20.5</v>
      </c>
      <c r="Q2372" t="s">
        <v>8336</v>
      </c>
      <c r="R2372" t="s">
        <v>8337</v>
      </c>
      <c r="S2372" s="13">
        <f t="shared" si="149"/>
        <v>41961.18913194444</v>
      </c>
      <c r="T2372" s="13">
        <f t="shared" si="150"/>
        <v>41990.980798611105</v>
      </c>
    </row>
    <row r="2373" spans="1:20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51"/>
        <v>0</v>
      </c>
      <c r="P2373" s="6" t="e">
        <f t="shared" si="148"/>
        <v>#DIV/0!</v>
      </c>
      <c r="Q2373" t="s">
        <v>8336</v>
      </c>
      <c r="R2373" t="s">
        <v>8337</v>
      </c>
      <c r="S2373" s="13">
        <f t="shared" si="149"/>
        <v>42150.777731481481</v>
      </c>
      <c r="T2373" s="13">
        <f t="shared" si="150"/>
        <v>42180.569398148145</v>
      </c>
    </row>
    <row r="2374" spans="1:20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51"/>
        <v>3.272727272727273E-2</v>
      </c>
      <c r="P2374" s="6">
        <f t="shared" si="148"/>
        <v>30</v>
      </c>
      <c r="Q2374" t="s">
        <v>8336</v>
      </c>
      <c r="R2374" t="s">
        <v>8337</v>
      </c>
      <c r="S2374" s="13">
        <f t="shared" si="149"/>
        <v>42088.069108796291</v>
      </c>
      <c r="T2374" s="13">
        <f t="shared" si="150"/>
        <v>42117.860775462956</v>
      </c>
    </row>
    <row r="2375" spans="1:20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51"/>
        <v>5.8823529411764708E-5</v>
      </c>
      <c r="P2375" s="6">
        <f t="shared" si="148"/>
        <v>50</v>
      </c>
      <c r="Q2375" t="s">
        <v>8336</v>
      </c>
      <c r="R2375" t="s">
        <v>8337</v>
      </c>
      <c r="S2375" s="13">
        <f t="shared" si="149"/>
        <v>42215.662314814821</v>
      </c>
      <c r="T2375" s="13">
        <f t="shared" si="150"/>
        <v>42245.453981481485</v>
      </c>
    </row>
    <row r="2376" spans="1:20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51"/>
        <v>4.5454545454545455E-4</v>
      </c>
      <c r="P2376" s="6">
        <f t="shared" si="148"/>
        <v>10</v>
      </c>
      <c r="Q2376" t="s">
        <v>8336</v>
      </c>
      <c r="R2376" t="s">
        <v>8337</v>
      </c>
      <c r="S2376" s="13">
        <f t="shared" si="149"/>
        <v>42017.843287037031</v>
      </c>
      <c r="T2376" s="13">
        <f t="shared" si="150"/>
        <v>42047.634953703695</v>
      </c>
    </row>
    <row r="2377" spans="1:20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51"/>
        <v>0</v>
      </c>
      <c r="P2377" s="6" t="e">
        <f t="shared" si="148"/>
        <v>#DIV/0!</v>
      </c>
      <c r="Q2377" t="s">
        <v>8336</v>
      </c>
      <c r="R2377" t="s">
        <v>8337</v>
      </c>
      <c r="S2377" s="13">
        <f t="shared" si="149"/>
        <v>42592.836076388892</v>
      </c>
      <c r="T2377" s="13">
        <f t="shared" si="150"/>
        <v>42622.627743055556</v>
      </c>
    </row>
    <row r="2378" spans="1:20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51"/>
        <v>0.10877666666666666</v>
      </c>
      <c r="P2378" s="6">
        <f t="shared" si="148"/>
        <v>81.582499999999996</v>
      </c>
      <c r="Q2378" t="s">
        <v>8336</v>
      </c>
      <c r="R2378" t="s">
        <v>8337</v>
      </c>
      <c r="S2378" s="13">
        <f t="shared" si="149"/>
        <v>42318.925532407404</v>
      </c>
      <c r="T2378" s="13">
        <f t="shared" si="150"/>
        <v>42348.717199074068</v>
      </c>
    </row>
    <row r="2379" spans="1:20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51"/>
        <v>0</v>
      </c>
      <c r="P2379" s="6" t="e">
        <f t="shared" si="148"/>
        <v>#DIV/0!</v>
      </c>
      <c r="Q2379" t="s">
        <v>8336</v>
      </c>
      <c r="R2379" t="s">
        <v>8337</v>
      </c>
      <c r="S2379" s="13">
        <f t="shared" si="149"/>
        <v>42669.870173611111</v>
      </c>
      <c r="T2379" s="13">
        <f t="shared" si="150"/>
        <v>42699.703506944446</v>
      </c>
    </row>
    <row r="2380" spans="1:20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51"/>
        <v>0</v>
      </c>
      <c r="P2380" s="6" t="e">
        <f t="shared" si="148"/>
        <v>#DIV/0!</v>
      </c>
      <c r="Q2380" t="s">
        <v>8336</v>
      </c>
      <c r="R2380" t="s">
        <v>8337</v>
      </c>
      <c r="S2380" s="13">
        <f t="shared" si="149"/>
        <v>42213.013078703705</v>
      </c>
      <c r="T2380" s="13">
        <f t="shared" si="150"/>
        <v>42241.804745370369</v>
      </c>
    </row>
    <row r="2381" spans="1:20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51"/>
        <v>0</v>
      </c>
      <c r="P2381" s="6" t="e">
        <f t="shared" si="148"/>
        <v>#DIV/0!</v>
      </c>
      <c r="Q2381" t="s">
        <v>8336</v>
      </c>
      <c r="R2381" t="s">
        <v>8337</v>
      </c>
      <c r="S2381" s="13">
        <f t="shared" si="149"/>
        <v>42237.016388888893</v>
      </c>
      <c r="T2381" s="13">
        <f t="shared" si="150"/>
        <v>42281.808055555557</v>
      </c>
    </row>
    <row r="2382" spans="1:20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51"/>
        <v>3.6666666666666666E-3</v>
      </c>
      <c r="P2382" s="6">
        <f t="shared" si="148"/>
        <v>18.333333333333332</v>
      </c>
      <c r="Q2382" t="s">
        <v>8336</v>
      </c>
      <c r="R2382" t="s">
        <v>8337</v>
      </c>
      <c r="S2382" s="13">
        <f t="shared" si="149"/>
        <v>42248.793310185181</v>
      </c>
      <c r="T2382" s="13">
        <f t="shared" si="150"/>
        <v>42278.584976851846</v>
      </c>
    </row>
    <row r="2383" spans="1:20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51"/>
        <v>1.8193398957730169E-2</v>
      </c>
      <c r="P2383" s="6">
        <f t="shared" si="148"/>
        <v>224.42857142857142</v>
      </c>
      <c r="Q2383" t="s">
        <v>8336</v>
      </c>
      <c r="R2383" t="s">
        <v>8337</v>
      </c>
      <c r="S2383" s="13">
        <f t="shared" si="149"/>
        <v>42074.935740740737</v>
      </c>
      <c r="T2383" s="13">
        <f t="shared" si="150"/>
        <v>42104.727407407401</v>
      </c>
    </row>
    <row r="2384" spans="1:20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51"/>
        <v>2.5000000000000001E-2</v>
      </c>
      <c r="P2384" s="6">
        <f t="shared" si="148"/>
        <v>37.5</v>
      </c>
      <c r="Q2384" t="s">
        <v>8336</v>
      </c>
      <c r="R2384" t="s">
        <v>8337</v>
      </c>
      <c r="S2384" s="13">
        <f t="shared" si="149"/>
        <v>42195.187534722223</v>
      </c>
      <c r="T2384" s="13">
        <f t="shared" si="150"/>
        <v>42219.979201388887</v>
      </c>
    </row>
    <row r="2385" spans="1:20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51"/>
        <v>4.3499999999999997E-2</v>
      </c>
      <c r="P2385" s="6">
        <f t="shared" si="148"/>
        <v>145</v>
      </c>
      <c r="Q2385" t="s">
        <v>8336</v>
      </c>
      <c r="R2385" t="s">
        <v>8337</v>
      </c>
      <c r="S2385" s="13">
        <f t="shared" si="149"/>
        <v>42027.056793981479</v>
      </c>
      <c r="T2385" s="13">
        <f t="shared" si="150"/>
        <v>42056.848460648143</v>
      </c>
    </row>
    <row r="2386" spans="1:20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51"/>
        <v>8.0000000000000002E-3</v>
      </c>
      <c r="P2386" s="6">
        <f t="shared" si="148"/>
        <v>1</v>
      </c>
      <c r="Q2386" t="s">
        <v>8336</v>
      </c>
      <c r="R2386" t="s">
        <v>8337</v>
      </c>
      <c r="S2386" s="13">
        <f t="shared" si="149"/>
        <v>41927.067627314813</v>
      </c>
      <c r="T2386" s="13">
        <f t="shared" si="150"/>
        <v>41956.900960648149</v>
      </c>
    </row>
    <row r="2387" spans="1:20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51"/>
        <v>1.2123076923076924E-2</v>
      </c>
      <c r="P2387" s="6">
        <f t="shared" si="148"/>
        <v>112.57142857142857</v>
      </c>
      <c r="Q2387" t="s">
        <v>8336</v>
      </c>
      <c r="R2387" t="s">
        <v>8337</v>
      </c>
      <c r="S2387" s="13">
        <f t="shared" si="149"/>
        <v>42191.70175925926</v>
      </c>
      <c r="T2387" s="13">
        <f t="shared" si="150"/>
        <v>42221.493425925924</v>
      </c>
    </row>
    <row r="2388" spans="1:20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51"/>
        <v>0</v>
      </c>
      <c r="P2388" s="6" t="e">
        <f t="shared" si="148"/>
        <v>#DIV/0!</v>
      </c>
      <c r="Q2388" t="s">
        <v>8336</v>
      </c>
      <c r="R2388" t="s">
        <v>8337</v>
      </c>
      <c r="S2388" s="13">
        <f t="shared" si="149"/>
        <v>41954.838240740741</v>
      </c>
      <c r="T2388" s="13">
        <f t="shared" si="150"/>
        <v>42014.629907407405</v>
      </c>
    </row>
    <row r="2389" spans="1:20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51"/>
        <v>6.8399999999999997E-3</v>
      </c>
      <c r="P2389" s="6">
        <f t="shared" si="148"/>
        <v>342</v>
      </c>
      <c r="Q2389" t="s">
        <v>8336</v>
      </c>
      <c r="R2389" t="s">
        <v>8337</v>
      </c>
      <c r="S2389" s="13">
        <f t="shared" si="149"/>
        <v>42528.626620370371</v>
      </c>
      <c r="T2389" s="13">
        <f t="shared" si="150"/>
        <v>42573.418287037035</v>
      </c>
    </row>
    <row r="2390" spans="1:20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51"/>
        <v>1.2513513513513513E-2</v>
      </c>
      <c r="P2390" s="6">
        <f t="shared" si="148"/>
        <v>57.875</v>
      </c>
      <c r="Q2390" t="s">
        <v>8336</v>
      </c>
      <c r="R2390" t="s">
        <v>8337</v>
      </c>
      <c r="S2390" s="13">
        <f t="shared" si="149"/>
        <v>41989.853692129633</v>
      </c>
      <c r="T2390" s="13">
        <f t="shared" si="150"/>
        <v>42019.603472222218</v>
      </c>
    </row>
    <row r="2391" spans="1:20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51"/>
        <v>1.8749999999999999E-3</v>
      </c>
      <c r="P2391" s="6">
        <f t="shared" si="148"/>
        <v>30</v>
      </c>
      <c r="Q2391" t="s">
        <v>8336</v>
      </c>
      <c r="R2391" t="s">
        <v>8337</v>
      </c>
      <c r="S2391" s="13">
        <f t="shared" si="149"/>
        <v>42179.653379629628</v>
      </c>
      <c r="T2391" s="13">
        <f t="shared" si="150"/>
        <v>42210.707638888889</v>
      </c>
    </row>
    <row r="2392" spans="1:20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51"/>
        <v>0</v>
      </c>
      <c r="P2392" s="6" t="e">
        <f t="shared" si="148"/>
        <v>#DIV/0!</v>
      </c>
      <c r="Q2392" t="s">
        <v>8336</v>
      </c>
      <c r="R2392" t="s">
        <v>8337</v>
      </c>
      <c r="S2392" s="13">
        <f t="shared" si="149"/>
        <v>41968.262314814812</v>
      </c>
      <c r="T2392" s="13">
        <f t="shared" si="150"/>
        <v>42008.053981481477</v>
      </c>
    </row>
    <row r="2393" spans="1:20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51"/>
        <v>1.25E-3</v>
      </c>
      <c r="P2393" s="6">
        <f t="shared" si="148"/>
        <v>25</v>
      </c>
      <c r="Q2393" t="s">
        <v>8336</v>
      </c>
      <c r="R2393" t="s">
        <v>8337</v>
      </c>
      <c r="S2393" s="13">
        <f t="shared" si="149"/>
        <v>42064.794490740736</v>
      </c>
      <c r="T2393" s="13">
        <f t="shared" si="150"/>
        <v>42094.544490740744</v>
      </c>
    </row>
    <row r="2394" spans="1:20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51"/>
        <v>0</v>
      </c>
      <c r="P2394" s="6" t="e">
        <f t="shared" si="148"/>
        <v>#DIV/0!</v>
      </c>
      <c r="Q2394" t="s">
        <v>8336</v>
      </c>
      <c r="R2394" t="s">
        <v>8337</v>
      </c>
      <c r="S2394" s="13">
        <f t="shared" si="149"/>
        <v>42276.120636574073</v>
      </c>
      <c r="T2394" s="13">
        <f t="shared" si="150"/>
        <v>42305.912303240737</v>
      </c>
    </row>
    <row r="2395" spans="1:20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51"/>
        <v>5.0000000000000001E-4</v>
      </c>
      <c r="P2395" s="6">
        <f t="shared" si="148"/>
        <v>50</v>
      </c>
      <c r="Q2395" t="s">
        <v>8336</v>
      </c>
      <c r="R2395" t="s">
        <v>8337</v>
      </c>
      <c r="S2395" s="13">
        <f t="shared" si="149"/>
        <v>42194.648344907408</v>
      </c>
      <c r="T2395" s="13">
        <f t="shared" si="150"/>
        <v>42224.440011574072</v>
      </c>
    </row>
    <row r="2396" spans="1:20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51"/>
        <v>5.9999999999999995E-4</v>
      </c>
      <c r="P2396" s="6">
        <f t="shared" si="148"/>
        <v>1.5</v>
      </c>
      <c r="Q2396" t="s">
        <v>8336</v>
      </c>
      <c r="R2396" t="s">
        <v>8337</v>
      </c>
      <c r="S2396" s="13">
        <f t="shared" si="149"/>
        <v>42031.362187499995</v>
      </c>
      <c r="T2396" s="13">
        <f t="shared" si="150"/>
        <v>42061.15385416666</v>
      </c>
    </row>
    <row r="2397" spans="1:20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51"/>
        <v>0</v>
      </c>
      <c r="P2397" s="6" t="e">
        <f t="shared" si="148"/>
        <v>#DIV/0!</v>
      </c>
      <c r="Q2397" t="s">
        <v>8336</v>
      </c>
      <c r="R2397" t="s">
        <v>8337</v>
      </c>
      <c r="S2397" s="13">
        <f t="shared" si="149"/>
        <v>42717.121377314819</v>
      </c>
      <c r="T2397" s="13">
        <f t="shared" si="150"/>
        <v>42745.164583333331</v>
      </c>
    </row>
    <row r="2398" spans="1:20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51"/>
        <v>2E-3</v>
      </c>
      <c r="P2398" s="6">
        <f t="shared" si="148"/>
        <v>10</v>
      </c>
      <c r="Q2398" t="s">
        <v>8336</v>
      </c>
      <c r="R2398" t="s">
        <v>8337</v>
      </c>
      <c r="S2398" s="13">
        <f t="shared" si="149"/>
        <v>42262.849050925928</v>
      </c>
      <c r="T2398" s="13">
        <f t="shared" si="150"/>
        <v>42292.640717592592</v>
      </c>
    </row>
    <row r="2399" spans="1:20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51"/>
        <v>0</v>
      </c>
      <c r="P2399" s="6" t="e">
        <f t="shared" si="148"/>
        <v>#DIV/0!</v>
      </c>
      <c r="Q2399" t="s">
        <v>8336</v>
      </c>
      <c r="R2399" t="s">
        <v>8337</v>
      </c>
      <c r="S2399" s="13">
        <f t="shared" si="149"/>
        <v>41976.88490740741</v>
      </c>
      <c r="T2399" s="13">
        <f t="shared" si="150"/>
        <v>42006.676574074074</v>
      </c>
    </row>
    <row r="2400" spans="1:20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51"/>
        <v>0</v>
      </c>
      <c r="P2400" s="6" t="e">
        <f t="shared" si="148"/>
        <v>#DIV/0!</v>
      </c>
      <c r="Q2400" t="s">
        <v>8336</v>
      </c>
      <c r="R2400" t="s">
        <v>8337</v>
      </c>
      <c r="S2400" s="13">
        <f t="shared" si="149"/>
        <v>42157.916481481487</v>
      </c>
      <c r="T2400" s="13">
        <f t="shared" si="150"/>
        <v>42187.708148148151</v>
      </c>
    </row>
    <row r="2401" spans="1:20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51"/>
        <v>0</v>
      </c>
      <c r="P2401" s="6" t="e">
        <f t="shared" si="148"/>
        <v>#DIV/0!</v>
      </c>
      <c r="Q2401" t="s">
        <v>8336</v>
      </c>
      <c r="R2401" t="s">
        <v>8337</v>
      </c>
      <c r="S2401" s="13">
        <f t="shared" si="149"/>
        <v>41956.853078703702</v>
      </c>
      <c r="T2401" s="13">
        <f t="shared" si="150"/>
        <v>41991.644745370366</v>
      </c>
    </row>
    <row r="2402" spans="1:20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51"/>
        <v>0</v>
      </c>
      <c r="P2402" s="6" t="e">
        <f t="shared" si="148"/>
        <v>#DIV/0!</v>
      </c>
      <c r="Q2402" t="s">
        <v>8336</v>
      </c>
      <c r="R2402" t="s">
        <v>8337</v>
      </c>
      <c r="S2402" s="13">
        <f t="shared" si="149"/>
        <v>42444.268101851849</v>
      </c>
      <c r="T2402" s="13">
        <f t="shared" si="150"/>
        <v>42474.059768518513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51"/>
        <v>7.1785714285714283E-3</v>
      </c>
      <c r="P2403" s="6">
        <f t="shared" si="148"/>
        <v>22.333333333333332</v>
      </c>
      <c r="Q2403" t="s">
        <v>8315</v>
      </c>
      <c r="R2403" t="s">
        <v>8346</v>
      </c>
      <c r="S2403" s="13">
        <f t="shared" si="149"/>
        <v>42374.822870370372</v>
      </c>
      <c r="T2403" s="13">
        <f t="shared" si="150"/>
        <v>42434.614537037036</v>
      </c>
    </row>
    <row r="2404" spans="1:20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51"/>
        <v>4.3333333333333331E-3</v>
      </c>
      <c r="P2404" s="6">
        <f t="shared" si="148"/>
        <v>52</v>
      </c>
      <c r="Q2404" t="s">
        <v>8315</v>
      </c>
      <c r="R2404" t="s">
        <v>8346</v>
      </c>
      <c r="S2404" s="13">
        <f t="shared" si="149"/>
        <v>42107.679756944446</v>
      </c>
      <c r="T2404" s="13">
        <f t="shared" si="150"/>
        <v>42137.47142361111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51"/>
        <v>0.16833333333333333</v>
      </c>
      <c r="P2405" s="6">
        <f t="shared" si="148"/>
        <v>16.833333333333332</v>
      </c>
      <c r="Q2405" t="s">
        <v>8315</v>
      </c>
      <c r="R2405" t="s">
        <v>8346</v>
      </c>
      <c r="S2405" s="13">
        <f t="shared" si="149"/>
        <v>42399.882615740738</v>
      </c>
      <c r="T2405" s="13">
        <f t="shared" si="150"/>
        <v>42459.632615740738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51"/>
        <v>0</v>
      </c>
      <c r="P2406" s="6" t="e">
        <f t="shared" si="148"/>
        <v>#DIV/0!</v>
      </c>
      <c r="Q2406" t="s">
        <v>8315</v>
      </c>
      <c r="R2406" t="s">
        <v>8346</v>
      </c>
      <c r="S2406" s="13">
        <f t="shared" si="149"/>
        <v>42342.03943287037</v>
      </c>
      <c r="T2406" s="13">
        <f t="shared" si="150"/>
        <v>42371.831099537034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51"/>
        <v>0.22520000000000001</v>
      </c>
      <c r="P2407" s="6">
        <f t="shared" si="148"/>
        <v>56.3</v>
      </c>
      <c r="Q2407" t="s">
        <v>8315</v>
      </c>
      <c r="R2407" t="s">
        <v>8346</v>
      </c>
      <c r="S2407" s="13">
        <f t="shared" si="149"/>
        <v>42595.585358796292</v>
      </c>
      <c r="T2407" s="13">
        <f t="shared" si="150"/>
        <v>42616.377025462956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51"/>
        <v>0.41384615384615386</v>
      </c>
      <c r="P2408" s="6">
        <f t="shared" si="148"/>
        <v>84.0625</v>
      </c>
      <c r="Q2408" t="s">
        <v>8315</v>
      </c>
      <c r="R2408" t="s">
        <v>8346</v>
      </c>
      <c r="S2408" s="13">
        <f t="shared" si="149"/>
        <v>41983.110995370371</v>
      </c>
      <c r="T2408" s="13">
        <f t="shared" si="150"/>
        <v>42022.902662037035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51"/>
        <v>0.25259090909090909</v>
      </c>
      <c r="P2409" s="6">
        <f t="shared" si="148"/>
        <v>168.39393939393941</v>
      </c>
      <c r="Q2409" t="s">
        <v>8315</v>
      </c>
      <c r="R2409" t="s">
        <v>8346</v>
      </c>
      <c r="S2409" s="13">
        <f t="shared" si="149"/>
        <v>42082.575555555552</v>
      </c>
      <c r="T2409" s="13">
        <f t="shared" si="150"/>
        <v>42105.041666666664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51"/>
        <v>2E-3</v>
      </c>
      <c r="P2410" s="6">
        <f t="shared" si="148"/>
        <v>15</v>
      </c>
      <c r="Q2410" t="s">
        <v>8315</v>
      </c>
      <c r="R2410" t="s">
        <v>8346</v>
      </c>
      <c r="S2410" s="13">
        <f t="shared" si="149"/>
        <v>41919.140706018516</v>
      </c>
      <c r="T2410" s="13">
        <f t="shared" si="150"/>
        <v>41948.974039351851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51"/>
        <v>1.84E-2</v>
      </c>
      <c r="P2411" s="6">
        <f t="shared" si="148"/>
        <v>76.666666666666671</v>
      </c>
      <c r="Q2411" t="s">
        <v>8315</v>
      </c>
      <c r="R2411" t="s">
        <v>8346</v>
      </c>
      <c r="S2411" s="13">
        <f t="shared" si="149"/>
        <v>42204.875868055555</v>
      </c>
      <c r="T2411" s="13">
        <f t="shared" si="150"/>
        <v>42234.667534722219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51"/>
        <v>0</v>
      </c>
      <c r="P2412" s="6" t="e">
        <f t="shared" si="148"/>
        <v>#DIV/0!</v>
      </c>
      <c r="Q2412" t="s">
        <v>8315</v>
      </c>
      <c r="R2412" t="s">
        <v>8346</v>
      </c>
      <c r="S2412" s="13">
        <f t="shared" si="149"/>
        <v>42224.408275462964</v>
      </c>
      <c r="T2412" s="13">
        <f t="shared" si="150"/>
        <v>42254.199942129628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51"/>
        <v>6.0400000000000002E-3</v>
      </c>
      <c r="P2413" s="6">
        <f t="shared" si="148"/>
        <v>50.333333333333336</v>
      </c>
      <c r="Q2413" t="s">
        <v>8315</v>
      </c>
      <c r="R2413" t="s">
        <v>8346</v>
      </c>
      <c r="S2413" s="13">
        <f t="shared" si="149"/>
        <v>42211.732430555552</v>
      </c>
      <c r="T2413" s="13">
        <f t="shared" si="150"/>
        <v>42241.524097222216</v>
      </c>
    </row>
    <row r="2414" spans="1:20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51"/>
        <v>0</v>
      </c>
      <c r="P2414" s="6" t="e">
        <f t="shared" si="148"/>
        <v>#DIV/0!</v>
      </c>
      <c r="Q2414" t="s">
        <v>8315</v>
      </c>
      <c r="R2414" t="s">
        <v>8346</v>
      </c>
      <c r="S2414" s="13">
        <f t="shared" si="149"/>
        <v>42655.736956018518</v>
      </c>
      <c r="T2414" s="13">
        <f t="shared" si="150"/>
        <v>42700.570289351854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51"/>
        <v>8.3333333333333332E-3</v>
      </c>
      <c r="P2415" s="6">
        <f t="shared" si="148"/>
        <v>8.3333333333333339</v>
      </c>
      <c r="Q2415" t="s">
        <v>8315</v>
      </c>
      <c r="R2415" t="s">
        <v>8346</v>
      </c>
      <c r="S2415" s="13">
        <f t="shared" si="149"/>
        <v>41760.10974537037</v>
      </c>
      <c r="T2415" s="13">
        <f t="shared" si="150"/>
        <v>41790.770833333328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51"/>
        <v>3.0666666666666665E-2</v>
      </c>
      <c r="P2416" s="6">
        <f t="shared" si="148"/>
        <v>35.384615384615387</v>
      </c>
      <c r="Q2416" t="s">
        <v>8315</v>
      </c>
      <c r="R2416" t="s">
        <v>8346</v>
      </c>
      <c r="S2416" s="13">
        <f t="shared" si="149"/>
        <v>42198.695138888885</v>
      </c>
      <c r="T2416" s="13">
        <f t="shared" si="150"/>
        <v>42237.957638888889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51"/>
        <v>5.5833333333333334E-3</v>
      </c>
      <c r="P2417" s="6">
        <f t="shared" si="148"/>
        <v>55.833333333333336</v>
      </c>
      <c r="Q2417" t="s">
        <v>8315</v>
      </c>
      <c r="R2417" t="s">
        <v>8346</v>
      </c>
      <c r="S2417" s="13">
        <f t="shared" si="149"/>
        <v>42536.862800925926</v>
      </c>
      <c r="T2417" s="13">
        <f t="shared" si="150"/>
        <v>42566.654467592591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51"/>
        <v>2.5000000000000001E-4</v>
      </c>
      <c r="P2418" s="6">
        <f t="shared" si="148"/>
        <v>5</v>
      </c>
      <c r="Q2418" t="s">
        <v>8315</v>
      </c>
      <c r="R2418" t="s">
        <v>8346</v>
      </c>
      <c r="S2418" s="13">
        <f t="shared" si="149"/>
        <v>42019.737766203703</v>
      </c>
      <c r="T2418" s="13">
        <f t="shared" si="150"/>
        <v>42077.416666666664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51"/>
        <v>0</v>
      </c>
      <c r="P2419" s="6" t="e">
        <f t="shared" si="148"/>
        <v>#DIV/0!</v>
      </c>
      <c r="Q2419" t="s">
        <v>8315</v>
      </c>
      <c r="R2419" t="s">
        <v>8346</v>
      </c>
      <c r="S2419" s="13">
        <f t="shared" si="149"/>
        <v>41831.884108796294</v>
      </c>
      <c r="T2419" s="13">
        <f t="shared" si="150"/>
        <v>41861.675775462958</v>
      </c>
    </row>
    <row r="2420" spans="1:20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51"/>
        <v>2.0000000000000001E-4</v>
      </c>
      <c r="P2420" s="6">
        <f t="shared" si="148"/>
        <v>1</v>
      </c>
      <c r="Q2420" t="s">
        <v>8315</v>
      </c>
      <c r="R2420" t="s">
        <v>8346</v>
      </c>
      <c r="S2420" s="13">
        <f t="shared" si="149"/>
        <v>42027.856990740736</v>
      </c>
      <c r="T2420" s="13">
        <f t="shared" si="150"/>
        <v>42087.606990740744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51"/>
        <v>0</v>
      </c>
      <c r="P2421" s="6" t="e">
        <f t="shared" si="148"/>
        <v>#DIV/0!</v>
      </c>
      <c r="Q2421" t="s">
        <v>8315</v>
      </c>
      <c r="R2421" t="s">
        <v>8346</v>
      </c>
      <c r="S2421" s="13">
        <f t="shared" si="149"/>
        <v>41993.738298611104</v>
      </c>
      <c r="T2421" s="13">
        <f t="shared" si="150"/>
        <v>42053.529965277768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51"/>
        <v>0.14825133372851215</v>
      </c>
      <c r="P2422" s="6">
        <f t="shared" si="148"/>
        <v>69.472222222222229</v>
      </c>
      <c r="Q2422" t="s">
        <v>8315</v>
      </c>
      <c r="R2422" t="s">
        <v>8346</v>
      </c>
      <c r="S2422" s="13">
        <f t="shared" si="149"/>
        <v>41893.028877314813</v>
      </c>
      <c r="T2422" s="13">
        <f t="shared" si="150"/>
        <v>41952.862210648142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51"/>
        <v>1.6666666666666666E-4</v>
      </c>
      <c r="P2423" s="6">
        <f t="shared" si="148"/>
        <v>1</v>
      </c>
      <c r="Q2423" t="s">
        <v>8315</v>
      </c>
      <c r="R2423" t="s">
        <v>8346</v>
      </c>
      <c r="S2423" s="13">
        <f t="shared" si="149"/>
        <v>42026.687453703707</v>
      </c>
      <c r="T2423" s="13">
        <f t="shared" si="150"/>
        <v>42056.479120370372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51"/>
        <v>2E-3</v>
      </c>
      <c r="P2424" s="6">
        <f t="shared" si="148"/>
        <v>1</v>
      </c>
      <c r="Q2424" t="s">
        <v>8315</v>
      </c>
      <c r="R2424" t="s">
        <v>8346</v>
      </c>
      <c r="S2424" s="13">
        <f t="shared" si="149"/>
        <v>42044.724953703699</v>
      </c>
      <c r="T2424" s="13">
        <f t="shared" si="150"/>
        <v>42074.474953703706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51"/>
        <v>1.3333333333333334E-4</v>
      </c>
      <c r="P2425" s="6">
        <f t="shared" si="148"/>
        <v>8</v>
      </c>
      <c r="Q2425" t="s">
        <v>8315</v>
      </c>
      <c r="R2425" t="s">
        <v>8346</v>
      </c>
      <c r="S2425" s="13">
        <f t="shared" si="149"/>
        <v>41974.704745370371</v>
      </c>
      <c r="T2425" s="13">
        <f t="shared" si="150"/>
        <v>42004.496412037035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51"/>
        <v>1.24E-2</v>
      </c>
      <c r="P2426" s="6">
        <f t="shared" si="148"/>
        <v>34.444444444444443</v>
      </c>
      <c r="Q2426" t="s">
        <v>8315</v>
      </c>
      <c r="R2426" t="s">
        <v>8346</v>
      </c>
      <c r="S2426" s="13">
        <f t="shared" si="149"/>
        <v>41909.892453703702</v>
      </c>
      <c r="T2426" s="13">
        <f t="shared" si="150"/>
        <v>41939.684120370366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51"/>
        <v>2.8571428571428574E-4</v>
      </c>
      <c r="P2427" s="6">
        <f t="shared" si="148"/>
        <v>1</v>
      </c>
      <c r="Q2427" t="s">
        <v>8315</v>
      </c>
      <c r="R2427" t="s">
        <v>8346</v>
      </c>
      <c r="S2427" s="13">
        <f t="shared" si="149"/>
        <v>42502.913761574076</v>
      </c>
      <c r="T2427" s="13">
        <f t="shared" si="150"/>
        <v>42517.711111111108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51"/>
        <v>0</v>
      </c>
      <c r="P2428" s="6" t="e">
        <f t="shared" si="148"/>
        <v>#DIV/0!</v>
      </c>
      <c r="Q2428" t="s">
        <v>8315</v>
      </c>
      <c r="R2428" t="s">
        <v>8346</v>
      </c>
      <c r="S2428" s="13">
        <f t="shared" si="149"/>
        <v>42164.170046296291</v>
      </c>
      <c r="T2428" s="13">
        <f t="shared" si="150"/>
        <v>42223.961712962955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51"/>
        <v>2.0000000000000002E-5</v>
      </c>
      <c r="P2429" s="6">
        <f t="shared" si="148"/>
        <v>1</v>
      </c>
      <c r="Q2429" t="s">
        <v>8315</v>
      </c>
      <c r="R2429" t="s">
        <v>8346</v>
      </c>
      <c r="S2429" s="13">
        <f t="shared" si="149"/>
        <v>42412.318668981476</v>
      </c>
      <c r="T2429" s="13">
        <f t="shared" si="150"/>
        <v>42452.068668981483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51"/>
        <v>2.8571428571428571E-5</v>
      </c>
      <c r="P2430" s="6">
        <f t="shared" si="148"/>
        <v>1</v>
      </c>
      <c r="Q2430" t="s">
        <v>8315</v>
      </c>
      <c r="R2430" t="s">
        <v>8346</v>
      </c>
      <c r="S2430" s="13">
        <f t="shared" si="149"/>
        <v>42045.784155092595</v>
      </c>
      <c r="T2430" s="13">
        <f t="shared" si="150"/>
        <v>42075.534155092588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51"/>
        <v>1.4321428571428572E-2</v>
      </c>
      <c r="P2431" s="6">
        <f t="shared" si="148"/>
        <v>501.25</v>
      </c>
      <c r="Q2431" t="s">
        <v>8315</v>
      </c>
      <c r="R2431" t="s">
        <v>8346</v>
      </c>
      <c r="S2431" s="13">
        <f t="shared" si="149"/>
        <v>42734.879236111112</v>
      </c>
      <c r="T2431" s="13">
        <f t="shared" si="150"/>
        <v>42771.488888888889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51"/>
        <v>7.0000000000000001E-3</v>
      </c>
      <c r="P2432" s="6">
        <f t="shared" si="148"/>
        <v>10.5</v>
      </c>
      <c r="Q2432" t="s">
        <v>8315</v>
      </c>
      <c r="R2432" t="s">
        <v>8346</v>
      </c>
      <c r="S2432" s="13">
        <f t="shared" si="149"/>
        <v>42382.130833333329</v>
      </c>
      <c r="T2432" s="13">
        <f t="shared" si="150"/>
        <v>42411.922499999993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51"/>
        <v>2.0000000000000002E-5</v>
      </c>
      <c r="P2433" s="6">
        <f t="shared" si="148"/>
        <v>1</v>
      </c>
      <c r="Q2433" t="s">
        <v>8315</v>
      </c>
      <c r="R2433" t="s">
        <v>8346</v>
      </c>
      <c r="S2433" s="13">
        <f t="shared" si="149"/>
        <v>42489.099687499998</v>
      </c>
      <c r="T2433" s="13">
        <f t="shared" si="150"/>
        <v>42548.891354166662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51"/>
        <v>1.4285714285714287E-4</v>
      </c>
      <c r="P2434" s="6">
        <f t="shared" si="148"/>
        <v>1</v>
      </c>
      <c r="Q2434" t="s">
        <v>8315</v>
      </c>
      <c r="R2434" t="s">
        <v>8346</v>
      </c>
      <c r="S2434" s="13">
        <f t="shared" si="149"/>
        <v>42041.218715277777</v>
      </c>
      <c r="T2434" s="13">
        <f t="shared" si="150"/>
        <v>42071.010381944441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151"/>
        <v>0</v>
      </c>
      <c r="P2435" s="6" t="e">
        <f t="shared" ref="P2435:P2498" si="152">E2435/L2435</f>
        <v>#DIV/0!</v>
      </c>
      <c r="Q2435" t="s">
        <v>8315</v>
      </c>
      <c r="R2435" t="s">
        <v>8346</v>
      </c>
      <c r="S2435" s="13">
        <f t="shared" ref="S2435:S2498" si="153">(((J2435/60)/60)/24)+DATE(1970,1,1)</f>
        <v>42397.89980324074</v>
      </c>
      <c r="T2435" s="13">
        <f t="shared" ref="T2435:T2498" si="154">(((I2435/60)/60)/24)+DATE(1970,1,1)+(-5/24)</f>
        <v>42427.691469907404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ref="O2436:O2499" si="155">E2436/D2436</f>
        <v>1.2999999999999999E-3</v>
      </c>
      <c r="P2436" s="6">
        <f t="shared" si="152"/>
        <v>13</v>
      </c>
      <c r="Q2436" t="s">
        <v>8315</v>
      </c>
      <c r="R2436" t="s">
        <v>8346</v>
      </c>
      <c r="S2436" s="13">
        <f t="shared" si="153"/>
        <v>42180.18604166666</v>
      </c>
      <c r="T2436" s="13">
        <f t="shared" si="154"/>
        <v>42219.977708333325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5"/>
        <v>4.8960000000000002E-3</v>
      </c>
      <c r="P2437" s="6">
        <f t="shared" si="152"/>
        <v>306</v>
      </c>
      <c r="Q2437" t="s">
        <v>8315</v>
      </c>
      <c r="R2437" t="s">
        <v>8346</v>
      </c>
      <c r="S2437" s="13">
        <f t="shared" si="153"/>
        <v>42252.277615740735</v>
      </c>
      <c r="T2437" s="13">
        <f t="shared" si="154"/>
        <v>42282.069282407399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5"/>
        <v>3.8461538461538462E-4</v>
      </c>
      <c r="P2438" s="6">
        <f t="shared" si="152"/>
        <v>22.5</v>
      </c>
      <c r="Q2438" t="s">
        <v>8315</v>
      </c>
      <c r="R2438" t="s">
        <v>8346</v>
      </c>
      <c r="S2438" s="13">
        <f t="shared" si="153"/>
        <v>42338.615393518514</v>
      </c>
      <c r="T2438" s="13">
        <f t="shared" si="154"/>
        <v>42398.407060185178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5"/>
        <v>0</v>
      </c>
      <c r="P2439" s="6" t="e">
        <f t="shared" si="152"/>
        <v>#DIV/0!</v>
      </c>
      <c r="Q2439" t="s">
        <v>8315</v>
      </c>
      <c r="R2439" t="s">
        <v>8346</v>
      </c>
      <c r="S2439" s="13">
        <f t="shared" si="153"/>
        <v>42031.965138888889</v>
      </c>
      <c r="T2439" s="13">
        <f t="shared" si="154"/>
        <v>42080.541666666664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5"/>
        <v>3.3333333333333335E-3</v>
      </c>
      <c r="P2440" s="6">
        <f t="shared" si="152"/>
        <v>50</v>
      </c>
      <c r="Q2440" t="s">
        <v>8315</v>
      </c>
      <c r="R2440" t="s">
        <v>8346</v>
      </c>
      <c r="S2440" s="13">
        <f t="shared" si="153"/>
        <v>42285.91506944444</v>
      </c>
      <c r="T2440" s="13">
        <f t="shared" si="154"/>
        <v>42345.748402777775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5"/>
        <v>0</v>
      </c>
      <c r="P2441" s="6" t="e">
        <f t="shared" si="152"/>
        <v>#DIV/0!</v>
      </c>
      <c r="Q2441" t="s">
        <v>8315</v>
      </c>
      <c r="R2441" t="s">
        <v>8346</v>
      </c>
      <c r="S2441" s="13">
        <f t="shared" si="153"/>
        <v>42265.818622685183</v>
      </c>
      <c r="T2441" s="13">
        <f t="shared" si="154"/>
        <v>42295.610289351847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5"/>
        <v>2E-3</v>
      </c>
      <c r="P2442" s="6">
        <f t="shared" si="152"/>
        <v>5</v>
      </c>
      <c r="Q2442" t="s">
        <v>8315</v>
      </c>
      <c r="R2442" t="s">
        <v>8346</v>
      </c>
      <c r="S2442" s="13">
        <f t="shared" si="153"/>
        <v>42383.899456018517</v>
      </c>
      <c r="T2442" s="13">
        <f t="shared" si="154"/>
        <v>42413.691122685181</v>
      </c>
    </row>
    <row r="2443" spans="1:20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5"/>
        <v>1.0788</v>
      </c>
      <c r="P2443" s="6">
        <f t="shared" si="152"/>
        <v>74.22935779816514</v>
      </c>
      <c r="Q2443" t="s">
        <v>8315</v>
      </c>
      <c r="R2443" t="s">
        <v>8357</v>
      </c>
      <c r="S2443" s="13">
        <f t="shared" si="153"/>
        <v>42187.125625000001</v>
      </c>
      <c r="T2443" s="13">
        <f t="shared" si="154"/>
        <v>42207.999305555553</v>
      </c>
    </row>
    <row r="2444" spans="1:20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5"/>
        <v>1.2594166666666666</v>
      </c>
      <c r="P2444" s="6">
        <f t="shared" si="152"/>
        <v>81.252688172043008</v>
      </c>
      <c r="Q2444" t="s">
        <v>8315</v>
      </c>
      <c r="R2444" t="s">
        <v>8357</v>
      </c>
      <c r="S2444" s="13">
        <f t="shared" si="153"/>
        <v>42052.666990740734</v>
      </c>
      <c r="T2444" s="13">
        <f t="shared" si="154"/>
        <v>42082.416990740741</v>
      </c>
    </row>
    <row r="2445" spans="1:20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5"/>
        <v>2.0251494999999999</v>
      </c>
      <c r="P2445" s="6">
        <f t="shared" si="152"/>
        <v>130.23469453376205</v>
      </c>
      <c r="Q2445" t="s">
        <v>8315</v>
      </c>
      <c r="R2445" t="s">
        <v>8357</v>
      </c>
      <c r="S2445" s="13">
        <f t="shared" si="153"/>
        <v>41836.625254629631</v>
      </c>
      <c r="T2445" s="13">
        <f t="shared" si="154"/>
        <v>41866.416921296295</v>
      </c>
    </row>
    <row r="2446" spans="1:20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5"/>
        <v>1.0860000000000001</v>
      </c>
      <c r="P2446" s="6">
        <f t="shared" si="152"/>
        <v>53.409836065573771</v>
      </c>
      <c r="Q2446" t="s">
        <v>8315</v>
      </c>
      <c r="R2446" t="s">
        <v>8357</v>
      </c>
      <c r="S2446" s="13">
        <f t="shared" si="153"/>
        <v>42485.754525462966</v>
      </c>
      <c r="T2446" s="13">
        <f t="shared" si="154"/>
        <v>42515.54619212963</v>
      </c>
    </row>
    <row r="2447" spans="1:20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5"/>
        <v>1.728</v>
      </c>
      <c r="P2447" s="6">
        <f t="shared" si="152"/>
        <v>75.130434782608702</v>
      </c>
      <c r="Q2447" t="s">
        <v>8315</v>
      </c>
      <c r="R2447" t="s">
        <v>8357</v>
      </c>
      <c r="S2447" s="13">
        <f t="shared" si="153"/>
        <v>42243.190057870372</v>
      </c>
      <c r="T2447" s="13">
        <f t="shared" si="154"/>
        <v>42272.981724537036</v>
      </c>
    </row>
    <row r="2448" spans="1:20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5"/>
        <v>1.6798</v>
      </c>
      <c r="P2448" s="6">
        <f t="shared" si="152"/>
        <v>75.666666666666671</v>
      </c>
      <c r="Q2448" t="s">
        <v>8315</v>
      </c>
      <c r="R2448" t="s">
        <v>8357</v>
      </c>
      <c r="S2448" s="13">
        <f t="shared" si="153"/>
        <v>42670.602673611109</v>
      </c>
      <c r="T2448" s="13">
        <f t="shared" si="154"/>
        <v>42700.436006944445</v>
      </c>
    </row>
    <row r="2449" spans="1:20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5"/>
        <v>4.2720000000000002</v>
      </c>
      <c r="P2449" s="6">
        <f t="shared" si="152"/>
        <v>31.691394658753708</v>
      </c>
      <c r="Q2449" t="s">
        <v>8315</v>
      </c>
      <c r="R2449" t="s">
        <v>8357</v>
      </c>
      <c r="S2449" s="13">
        <f t="shared" si="153"/>
        <v>42654.469826388886</v>
      </c>
      <c r="T2449" s="13">
        <f t="shared" si="154"/>
        <v>42685.958333333336</v>
      </c>
    </row>
    <row r="2450" spans="1:20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5"/>
        <v>1.075</v>
      </c>
      <c r="P2450" s="6">
        <f t="shared" si="152"/>
        <v>47.777777777777779</v>
      </c>
      <c r="Q2450" t="s">
        <v>8315</v>
      </c>
      <c r="R2450" t="s">
        <v>8357</v>
      </c>
      <c r="S2450" s="13">
        <f t="shared" si="153"/>
        <v>42607.316122685181</v>
      </c>
      <c r="T2450" s="13">
        <f t="shared" si="154"/>
        <v>42613.025000000001</v>
      </c>
    </row>
    <row r="2451" spans="1:20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5"/>
        <v>1.08</v>
      </c>
      <c r="P2451" s="6">
        <f t="shared" si="152"/>
        <v>90</v>
      </c>
      <c r="Q2451" t="s">
        <v>8315</v>
      </c>
      <c r="R2451" t="s">
        <v>8357</v>
      </c>
      <c r="S2451" s="13">
        <f t="shared" si="153"/>
        <v>41943.142534722225</v>
      </c>
      <c r="T2451" s="13">
        <f t="shared" si="154"/>
        <v>41972.975868055553</v>
      </c>
    </row>
    <row r="2452" spans="1:20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5"/>
        <v>1.0153353333333335</v>
      </c>
      <c r="P2452" s="6">
        <f t="shared" si="152"/>
        <v>149.31401960784314</v>
      </c>
      <c r="Q2452" t="s">
        <v>8315</v>
      </c>
      <c r="R2452" t="s">
        <v>8357</v>
      </c>
      <c r="S2452" s="13">
        <f t="shared" si="153"/>
        <v>41902.07240740741</v>
      </c>
      <c r="T2452" s="13">
        <f t="shared" si="154"/>
        <v>41939.924305555556</v>
      </c>
    </row>
    <row r="2453" spans="1:20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5"/>
        <v>1.1545000000000001</v>
      </c>
      <c r="P2453" s="6">
        <f t="shared" si="152"/>
        <v>62.06989247311828</v>
      </c>
      <c r="Q2453" t="s">
        <v>8315</v>
      </c>
      <c r="R2453" t="s">
        <v>8357</v>
      </c>
      <c r="S2453" s="13">
        <f t="shared" si="153"/>
        <v>42779.908449074079</v>
      </c>
      <c r="T2453" s="13">
        <f t="shared" si="154"/>
        <v>42799.700115740743</v>
      </c>
    </row>
    <row r="2454" spans="1:20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5"/>
        <v>1.335</v>
      </c>
      <c r="P2454" s="6">
        <f t="shared" si="152"/>
        <v>53.4</v>
      </c>
      <c r="Q2454" t="s">
        <v>8315</v>
      </c>
      <c r="R2454" t="s">
        <v>8357</v>
      </c>
      <c r="S2454" s="13">
        <f t="shared" si="153"/>
        <v>42338.84375</v>
      </c>
      <c r="T2454" s="13">
        <f t="shared" si="154"/>
        <v>42367.749999999993</v>
      </c>
    </row>
    <row r="2455" spans="1:20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5"/>
        <v>1.5469999999999999</v>
      </c>
      <c r="P2455" s="6">
        <f t="shared" si="152"/>
        <v>69.268656716417908</v>
      </c>
      <c r="Q2455" t="s">
        <v>8315</v>
      </c>
      <c r="R2455" t="s">
        <v>8357</v>
      </c>
      <c r="S2455" s="13">
        <f t="shared" si="153"/>
        <v>42738.692233796297</v>
      </c>
      <c r="T2455" s="13">
        <f t="shared" si="154"/>
        <v>42768.483900462961</v>
      </c>
    </row>
    <row r="2456" spans="1:20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5"/>
        <v>1.0084571428571429</v>
      </c>
      <c r="P2456" s="6">
        <f t="shared" si="152"/>
        <v>271.50769230769231</v>
      </c>
      <c r="Q2456" t="s">
        <v>8315</v>
      </c>
      <c r="R2456" t="s">
        <v>8357</v>
      </c>
      <c r="S2456" s="13">
        <f t="shared" si="153"/>
        <v>42770.201481481476</v>
      </c>
      <c r="T2456" s="13">
        <f t="shared" si="154"/>
        <v>42804.99314814814</v>
      </c>
    </row>
    <row r="2457" spans="1:20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5"/>
        <v>1.82</v>
      </c>
      <c r="P2457" s="6">
        <f t="shared" si="152"/>
        <v>34.125</v>
      </c>
      <c r="Q2457" t="s">
        <v>8315</v>
      </c>
      <c r="R2457" t="s">
        <v>8357</v>
      </c>
      <c r="S2457" s="13">
        <f t="shared" si="153"/>
        <v>42452.781828703708</v>
      </c>
      <c r="T2457" s="13">
        <f t="shared" si="154"/>
        <v>42480.573495370372</v>
      </c>
    </row>
    <row r="2458" spans="1:20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5"/>
        <v>1.8086666666666666</v>
      </c>
      <c r="P2458" s="6">
        <f t="shared" si="152"/>
        <v>40.492537313432834</v>
      </c>
      <c r="Q2458" t="s">
        <v>8315</v>
      </c>
      <c r="R2458" t="s">
        <v>8357</v>
      </c>
      <c r="S2458" s="13">
        <f t="shared" si="153"/>
        <v>42761.961099537039</v>
      </c>
      <c r="T2458" s="13">
        <f t="shared" si="154"/>
        <v>42791.752766203703</v>
      </c>
    </row>
    <row r="2459" spans="1:20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5"/>
        <v>1.0230434782608695</v>
      </c>
      <c r="P2459" s="6">
        <f t="shared" si="152"/>
        <v>189.75806451612902</v>
      </c>
      <c r="Q2459" t="s">
        <v>8315</v>
      </c>
      <c r="R2459" t="s">
        <v>8357</v>
      </c>
      <c r="S2459" s="13">
        <f t="shared" si="153"/>
        <v>42423.602500000001</v>
      </c>
      <c r="T2459" s="13">
        <f t="shared" si="154"/>
        <v>42453.352500000001</v>
      </c>
    </row>
    <row r="2460" spans="1:20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5"/>
        <v>1.1017999999999999</v>
      </c>
      <c r="P2460" s="6">
        <f t="shared" si="152"/>
        <v>68.862499999999997</v>
      </c>
      <c r="Q2460" t="s">
        <v>8315</v>
      </c>
      <c r="R2460" t="s">
        <v>8357</v>
      </c>
      <c r="S2460" s="13">
        <f t="shared" si="153"/>
        <v>42495.871736111112</v>
      </c>
      <c r="T2460" s="13">
        <f t="shared" si="154"/>
        <v>42530.583333333336</v>
      </c>
    </row>
    <row r="2461" spans="1:20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5"/>
        <v>1.0225</v>
      </c>
      <c r="P2461" s="6">
        <f t="shared" si="152"/>
        <v>108.77659574468085</v>
      </c>
      <c r="Q2461" t="s">
        <v>8315</v>
      </c>
      <c r="R2461" t="s">
        <v>8357</v>
      </c>
      <c r="S2461" s="13">
        <f t="shared" si="153"/>
        <v>42407.637557870374</v>
      </c>
      <c r="T2461" s="13">
        <f t="shared" si="154"/>
        <v>42452.387557870366</v>
      </c>
    </row>
    <row r="2462" spans="1:20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5"/>
        <v>1.0078823529411765</v>
      </c>
      <c r="P2462" s="6">
        <f t="shared" si="152"/>
        <v>125.98529411764706</v>
      </c>
      <c r="Q2462" t="s">
        <v>8315</v>
      </c>
      <c r="R2462" t="s">
        <v>8357</v>
      </c>
      <c r="S2462" s="13">
        <f t="shared" si="153"/>
        <v>42704.187118055561</v>
      </c>
      <c r="T2462" s="13">
        <f t="shared" si="154"/>
        <v>42737.970138888886</v>
      </c>
    </row>
    <row r="2463" spans="1:20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5"/>
        <v>1.038</v>
      </c>
      <c r="P2463" s="6">
        <f t="shared" si="152"/>
        <v>90.523255813953483</v>
      </c>
      <c r="Q2463" t="s">
        <v>8342</v>
      </c>
      <c r="R2463" t="s">
        <v>8311</v>
      </c>
      <c r="S2463" s="13">
        <f t="shared" si="153"/>
        <v>40784.012696759259</v>
      </c>
      <c r="T2463" s="13">
        <f t="shared" si="154"/>
        <v>40816.916666666664</v>
      </c>
    </row>
    <row r="2464" spans="1:20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5"/>
        <v>1.1070833333333334</v>
      </c>
      <c r="P2464" s="6">
        <f t="shared" si="152"/>
        <v>28.880434782608695</v>
      </c>
      <c r="Q2464" t="s">
        <v>8342</v>
      </c>
      <c r="R2464" t="s">
        <v>8311</v>
      </c>
      <c r="S2464" s="13">
        <f t="shared" si="153"/>
        <v>41089.186296296299</v>
      </c>
      <c r="T2464" s="13">
        <f t="shared" si="154"/>
        <v>41108.977962962963</v>
      </c>
    </row>
    <row r="2465" spans="1:20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5"/>
        <v>1.1625000000000001</v>
      </c>
      <c r="P2465" s="6">
        <f t="shared" si="152"/>
        <v>31</v>
      </c>
      <c r="Q2465" t="s">
        <v>8342</v>
      </c>
      <c r="R2465" t="s">
        <v>8311</v>
      </c>
      <c r="S2465" s="13">
        <f t="shared" si="153"/>
        <v>41341.111400462964</v>
      </c>
      <c r="T2465" s="13">
        <f t="shared" si="154"/>
        <v>41380.583333333328</v>
      </c>
    </row>
    <row r="2466" spans="1:20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5"/>
        <v>1.111</v>
      </c>
      <c r="P2466" s="6">
        <f t="shared" si="152"/>
        <v>51.674418604651166</v>
      </c>
      <c r="Q2466" t="s">
        <v>8342</v>
      </c>
      <c r="R2466" t="s">
        <v>8311</v>
      </c>
      <c r="S2466" s="13">
        <f t="shared" si="153"/>
        <v>42248.90042824074</v>
      </c>
      <c r="T2466" s="13">
        <f t="shared" si="154"/>
        <v>42277.603472222218</v>
      </c>
    </row>
    <row r="2467" spans="1:20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5"/>
        <v>1.8014285714285714</v>
      </c>
      <c r="P2467" s="6">
        <f t="shared" si="152"/>
        <v>26.270833333333332</v>
      </c>
      <c r="Q2467" t="s">
        <v>8342</v>
      </c>
      <c r="R2467" t="s">
        <v>8311</v>
      </c>
      <c r="S2467" s="13">
        <f t="shared" si="153"/>
        <v>41145.719305555554</v>
      </c>
      <c r="T2467" s="13">
        <f t="shared" si="154"/>
        <v>41175.510972222219</v>
      </c>
    </row>
    <row r="2468" spans="1:20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5"/>
        <v>1</v>
      </c>
      <c r="P2468" s="6">
        <f t="shared" si="152"/>
        <v>48.07692307692308</v>
      </c>
      <c r="Q2468" t="s">
        <v>8342</v>
      </c>
      <c r="R2468" t="s">
        <v>8311</v>
      </c>
      <c r="S2468" s="13">
        <f t="shared" si="153"/>
        <v>41373.102465277778</v>
      </c>
      <c r="T2468" s="13">
        <f t="shared" si="154"/>
        <v>41402.894131944442</v>
      </c>
    </row>
    <row r="2469" spans="1:20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5"/>
        <v>1.1850000000000001</v>
      </c>
      <c r="P2469" s="6">
        <f t="shared" si="152"/>
        <v>27.558139534883722</v>
      </c>
      <c r="Q2469" t="s">
        <v>8342</v>
      </c>
      <c r="R2469" t="s">
        <v>8311</v>
      </c>
      <c r="S2469" s="13">
        <f t="shared" si="153"/>
        <v>41025.874201388891</v>
      </c>
      <c r="T2469" s="13">
        <f t="shared" si="154"/>
        <v>41039.5</v>
      </c>
    </row>
    <row r="2470" spans="1:20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5"/>
        <v>1.0721700000000001</v>
      </c>
      <c r="P2470" s="6">
        <f t="shared" si="152"/>
        <v>36.97137931034483</v>
      </c>
      <c r="Q2470" t="s">
        <v>8342</v>
      </c>
      <c r="R2470" t="s">
        <v>8311</v>
      </c>
      <c r="S2470" s="13">
        <f t="shared" si="153"/>
        <v>41174.154178240737</v>
      </c>
      <c r="T2470" s="13">
        <f t="shared" si="154"/>
        <v>41210</v>
      </c>
    </row>
    <row r="2471" spans="1:20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5"/>
        <v>1.1366666666666667</v>
      </c>
      <c r="P2471" s="6">
        <f t="shared" si="152"/>
        <v>29.021276595744681</v>
      </c>
      <c r="Q2471" t="s">
        <v>8342</v>
      </c>
      <c r="R2471" t="s">
        <v>8311</v>
      </c>
      <c r="S2471" s="13">
        <f t="shared" si="153"/>
        <v>40557.429733796293</v>
      </c>
      <c r="T2471" s="13">
        <f t="shared" si="154"/>
        <v>40582.221400462957</v>
      </c>
    </row>
    <row r="2472" spans="1:20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5"/>
        <v>1.0316400000000001</v>
      </c>
      <c r="P2472" s="6">
        <f t="shared" si="152"/>
        <v>28.65666666666667</v>
      </c>
      <c r="Q2472" t="s">
        <v>8342</v>
      </c>
      <c r="R2472" t="s">
        <v>8311</v>
      </c>
      <c r="S2472" s="13">
        <f t="shared" si="153"/>
        <v>41023.07471064815</v>
      </c>
      <c r="T2472" s="13">
        <f t="shared" si="154"/>
        <v>41052.866377314815</v>
      </c>
    </row>
    <row r="2473" spans="1:20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5"/>
        <v>1.28</v>
      </c>
      <c r="P2473" s="6">
        <f t="shared" si="152"/>
        <v>37.647058823529413</v>
      </c>
      <c r="Q2473" t="s">
        <v>8342</v>
      </c>
      <c r="R2473" t="s">
        <v>8311</v>
      </c>
      <c r="S2473" s="13">
        <f t="shared" si="153"/>
        <v>40893.992962962962</v>
      </c>
      <c r="T2473" s="13">
        <f t="shared" si="154"/>
        <v>40933.784629629627</v>
      </c>
    </row>
    <row r="2474" spans="1:20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5"/>
        <v>1.3576026666666667</v>
      </c>
      <c r="P2474" s="6">
        <f t="shared" si="152"/>
        <v>97.904038461538462</v>
      </c>
      <c r="Q2474" t="s">
        <v>8342</v>
      </c>
      <c r="R2474" t="s">
        <v>8311</v>
      </c>
      <c r="S2474" s="13">
        <f t="shared" si="153"/>
        <v>40354.11550925926</v>
      </c>
      <c r="T2474" s="13">
        <f t="shared" si="154"/>
        <v>40424.835416666661</v>
      </c>
    </row>
    <row r="2475" spans="1:20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5"/>
        <v>1</v>
      </c>
      <c r="P2475" s="6">
        <f t="shared" si="152"/>
        <v>42.553191489361701</v>
      </c>
      <c r="Q2475" t="s">
        <v>8342</v>
      </c>
      <c r="R2475" t="s">
        <v>8311</v>
      </c>
      <c r="S2475" s="13">
        <f t="shared" si="153"/>
        <v>41193.748483796298</v>
      </c>
      <c r="T2475" s="13">
        <f t="shared" si="154"/>
        <v>41223.581817129627</v>
      </c>
    </row>
    <row r="2476" spans="1:20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5"/>
        <v>1.0000360000000001</v>
      </c>
      <c r="P2476" s="6">
        <f t="shared" si="152"/>
        <v>131.58368421052631</v>
      </c>
      <c r="Q2476" t="s">
        <v>8342</v>
      </c>
      <c r="R2476" t="s">
        <v>8311</v>
      </c>
      <c r="S2476" s="13">
        <f t="shared" si="153"/>
        <v>40417.011296296296</v>
      </c>
      <c r="T2476" s="13">
        <f t="shared" si="154"/>
        <v>40461.80296296296</v>
      </c>
    </row>
    <row r="2477" spans="1:20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5"/>
        <v>1.0471999999999999</v>
      </c>
      <c r="P2477" s="6">
        <f t="shared" si="152"/>
        <v>32.320987654320987</v>
      </c>
      <c r="Q2477" t="s">
        <v>8342</v>
      </c>
      <c r="R2477" t="s">
        <v>8311</v>
      </c>
      <c r="S2477" s="13">
        <f t="shared" si="153"/>
        <v>40310.287673611114</v>
      </c>
      <c r="T2477" s="13">
        <f t="shared" si="154"/>
        <v>40369.708333333328</v>
      </c>
    </row>
    <row r="2478" spans="1:20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5"/>
        <v>1.050225</v>
      </c>
      <c r="P2478" s="6">
        <f t="shared" si="152"/>
        <v>61.103999999999999</v>
      </c>
      <c r="Q2478" t="s">
        <v>8342</v>
      </c>
      <c r="R2478" t="s">
        <v>8311</v>
      </c>
      <c r="S2478" s="13">
        <f t="shared" si="153"/>
        <v>41913.328356481477</v>
      </c>
      <c r="T2478" s="13">
        <f t="shared" si="154"/>
        <v>41946.161689814813</v>
      </c>
    </row>
    <row r="2479" spans="1:20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5"/>
        <v>1.7133333333333334</v>
      </c>
      <c r="P2479" s="6">
        <f t="shared" si="152"/>
        <v>31.341463414634145</v>
      </c>
      <c r="Q2479" t="s">
        <v>8342</v>
      </c>
      <c r="R2479" t="s">
        <v>8311</v>
      </c>
      <c r="S2479" s="13">
        <f t="shared" si="153"/>
        <v>41088.691493055558</v>
      </c>
      <c r="T2479" s="13">
        <f t="shared" si="154"/>
        <v>41133.483159722222</v>
      </c>
    </row>
    <row r="2480" spans="1:20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5"/>
        <v>1.2749999999999999</v>
      </c>
      <c r="P2480" s="6">
        <f t="shared" si="152"/>
        <v>129.1139240506329</v>
      </c>
      <c r="Q2480" t="s">
        <v>8342</v>
      </c>
      <c r="R2480" t="s">
        <v>8311</v>
      </c>
      <c r="S2480" s="13">
        <f t="shared" si="153"/>
        <v>41257.950381944444</v>
      </c>
      <c r="T2480" s="13">
        <f t="shared" si="154"/>
        <v>41287.742048611108</v>
      </c>
    </row>
    <row r="2481" spans="1:20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5"/>
        <v>1.3344333333333334</v>
      </c>
      <c r="P2481" s="6">
        <f t="shared" si="152"/>
        <v>25.020624999999999</v>
      </c>
      <c r="Q2481" t="s">
        <v>8342</v>
      </c>
      <c r="R2481" t="s">
        <v>8311</v>
      </c>
      <c r="S2481" s="13">
        <f t="shared" si="153"/>
        <v>41107.726782407408</v>
      </c>
      <c r="T2481" s="13">
        <f t="shared" si="154"/>
        <v>41117.875</v>
      </c>
    </row>
    <row r="2482" spans="1:20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5"/>
        <v>1</v>
      </c>
      <c r="P2482" s="6">
        <f t="shared" si="152"/>
        <v>250</v>
      </c>
      <c r="Q2482" t="s">
        <v>8342</v>
      </c>
      <c r="R2482" t="s">
        <v>8311</v>
      </c>
      <c r="S2482" s="13">
        <f t="shared" si="153"/>
        <v>42227.936157407406</v>
      </c>
      <c r="T2482" s="13">
        <f t="shared" si="154"/>
        <v>42287.727824074071</v>
      </c>
    </row>
    <row r="2483" spans="1:20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5"/>
        <v>1.1291099999999998</v>
      </c>
      <c r="P2483" s="6">
        <f t="shared" si="152"/>
        <v>47.541473684210523</v>
      </c>
      <c r="Q2483" t="s">
        <v>8342</v>
      </c>
      <c r="R2483" t="s">
        <v>8311</v>
      </c>
      <c r="S2483" s="13">
        <f t="shared" si="153"/>
        <v>40999.645925925928</v>
      </c>
      <c r="T2483" s="13">
        <f t="shared" si="154"/>
        <v>41029.437592592592</v>
      </c>
    </row>
    <row r="2484" spans="1:20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5"/>
        <v>1.0009999999999999</v>
      </c>
      <c r="P2484" s="6">
        <f t="shared" si="152"/>
        <v>40.04</v>
      </c>
      <c r="Q2484" t="s">
        <v>8342</v>
      </c>
      <c r="R2484" t="s">
        <v>8311</v>
      </c>
      <c r="S2484" s="13">
        <f t="shared" si="153"/>
        <v>40711.782210648147</v>
      </c>
      <c r="T2484" s="13">
        <f t="shared" si="154"/>
        <v>40756.573877314811</v>
      </c>
    </row>
    <row r="2485" spans="1:20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5"/>
        <v>1.1372727272727272</v>
      </c>
      <c r="P2485" s="6">
        <f t="shared" si="152"/>
        <v>65.84210526315789</v>
      </c>
      <c r="Q2485" t="s">
        <v>8342</v>
      </c>
      <c r="R2485" t="s">
        <v>8311</v>
      </c>
      <c r="S2485" s="13">
        <f t="shared" si="153"/>
        <v>40970.750034722223</v>
      </c>
      <c r="T2485" s="13">
        <f t="shared" si="154"/>
        <v>41030.500034722223</v>
      </c>
    </row>
    <row r="2486" spans="1:20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5"/>
        <v>1.1931742857142855</v>
      </c>
      <c r="P2486" s="6">
        <f t="shared" si="152"/>
        <v>46.401222222222216</v>
      </c>
      <c r="Q2486" t="s">
        <v>8342</v>
      </c>
      <c r="R2486" t="s">
        <v>8311</v>
      </c>
      <c r="S2486" s="13">
        <f t="shared" si="153"/>
        <v>40771.916701388887</v>
      </c>
      <c r="T2486" s="13">
        <f t="shared" si="154"/>
        <v>40801.708368055552</v>
      </c>
    </row>
    <row r="2487" spans="1:20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5"/>
        <v>1.0325</v>
      </c>
      <c r="P2487" s="6">
        <f t="shared" si="152"/>
        <v>50.365853658536587</v>
      </c>
      <c r="Q2487" t="s">
        <v>8342</v>
      </c>
      <c r="R2487" t="s">
        <v>8311</v>
      </c>
      <c r="S2487" s="13">
        <f t="shared" si="153"/>
        <v>40793.998599537037</v>
      </c>
      <c r="T2487" s="13">
        <f t="shared" si="154"/>
        <v>40828.790266203701</v>
      </c>
    </row>
    <row r="2488" spans="1:20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5"/>
        <v>2.6566666666666667</v>
      </c>
      <c r="P2488" s="6">
        <f t="shared" si="152"/>
        <v>26.566666666666666</v>
      </c>
      <c r="Q2488" t="s">
        <v>8342</v>
      </c>
      <c r="R2488" t="s">
        <v>8311</v>
      </c>
      <c r="S2488" s="13">
        <f t="shared" si="153"/>
        <v>40991.708055555559</v>
      </c>
      <c r="T2488" s="13">
        <f t="shared" si="154"/>
        <v>41021.499722222223</v>
      </c>
    </row>
    <row r="2489" spans="1:20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5"/>
        <v>1.0005066666666667</v>
      </c>
      <c r="P2489" s="6">
        <f t="shared" si="152"/>
        <v>39.493684210526318</v>
      </c>
      <c r="Q2489" t="s">
        <v>8342</v>
      </c>
      <c r="R2489" t="s">
        <v>8311</v>
      </c>
      <c r="S2489" s="13">
        <f t="shared" si="153"/>
        <v>41026.083298611113</v>
      </c>
      <c r="T2489" s="13">
        <f t="shared" si="154"/>
        <v>41055.874965277777</v>
      </c>
    </row>
    <row r="2490" spans="1:20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5"/>
        <v>1.0669999999999999</v>
      </c>
      <c r="P2490" s="6">
        <f t="shared" si="152"/>
        <v>49.246153846153845</v>
      </c>
      <c r="Q2490" t="s">
        <v>8342</v>
      </c>
      <c r="R2490" t="s">
        <v>8311</v>
      </c>
      <c r="S2490" s="13">
        <f t="shared" si="153"/>
        <v>40833.633194444446</v>
      </c>
      <c r="T2490" s="13">
        <f t="shared" si="154"/>
        <v>40863.466527777775</v>
      </c>
    </row>
    <row r="2491" spans="1:20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5"/>
        <v>1.3367142857142857</v>
      </c>
      <c r="P2491" s="6">
        <f t="shared" si="152"/>
        <v>62.38</v>
      </c>
      <c r="Q2491" t="s">
        <v>8342</v>
      </c>
      <c r="R2491" t="s">
        <v>8311</v>
      </c>
      <c r="S2491" s="13">
        <f t="shared" si="153"/>
        <v>41373.690266203703</v>
      </c>
      <c r="T2491" s="13">
        <f t="shared" si="154"/>
        <v>41403.481932870367</v>
      </c>
    </row>
    <row r="2492" spans="1:20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5"/>
        <v>1.214</v>
      </c>
      <c r="P2492" s="6">
        <f t="shared" si="152"/>
        <v>37.9375</v>
      </c>
      <c r="Q2492" t="s">
        <v>8342</v>
      </c>
      <c r="R2492" t="s">
        <v>8311</v>
      </c>
      <c r="S2492" s="13">
        <f t="shared" si="153"/>
        <v>41023.227731481478</v>
      </c>
      <c r="T2492" s="13">
        <f t="shared" si="154"/>
        <v>41083.019398148142</v>
      </c>
    </row>
    <row r="2493" spans="1:20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5"/>
        <v>1.032</v>
      </c>
      <c r="P2493" s="6">
        <f t="shared" si="152"/>
        <v>51.6</v>
      </c>
      <c r="Q2493" t="s">
        <v>8342</v>
      </c>
      <c r="R2493" t="s">
        <v>8311</v>
      </c>
      <c r="S2493" s="13">
        <f t="shared" si="153"/>
        <v>40542.839282407411</v>
      </c>
      <c r="T2493" s="13">
        <f t="shared" si="154"/>
        <v>40558.868749999994</v>
      </c>
    </row>
    <row r="2494" spans="1:20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5"/>
        <v>1.25</v>
      </c>
      <c r="P2494" s="6">
        <f t="shared" si="152"/>
        <v>27.777777777777779</v>
      </c>
      <c r="Q2494" t="s">
        <v>8342</v>
      </c>
      <c r="R2494" t="s">
        <v>8311</v>
      </c>
      <c r="S2494" s="13">
        <f t="shared" si="153"/>
        <v>41024.985972222225</v>
      </c>
      <c r="T2494" s="13">
        <f t="shared" si="154"/>
        <v>41076.207638888889</v>
      </c>
    </row>
    <row r="2495" spans="1:20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5"/>
        <v>1.2869999999999999</v>
      </c>
      <c r="P2495" s="6">
        <f t="shared" si="152"/>
        <v>99.382239382239376</v>
      </c>
      <c r="Q2495" t="s">
        <v>8342</v>
      </c>
      <c r="R2495" t="s">
        <v>8311</v>
      </c>
      <c r="S2495" s="13">
        <f t="shared" si="153"/>
        <v>41348.168287037035</v>
      </c>
      <c r="T2495" s="13">
        <f t="shared" si="154"/>
        <v>41392.959953703699</v>
      </c>
    </row>
    <row r="2496" spans="1:20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5"/>
        <v>1.0100533333333332</v>
      </c>
      <c r="P2496" s="6">
        <f t="shared" si="152"/>
        <v>38.848205128205123</v>
      </c>
      <c r="Q2496" t="s">
        <v>8342</v>
      </c>
      <c r="R2496" t="s">
        <v>8311</v>
      </c>
      <c r="S2496" s="13">
        <f t="shared" si="153"/>
        <v>41022.645185185182</v>
      </c>
      <c r="T2496" s="13">
        <f t="shared" si="154"/>
        <v>41052.436851851846</v>
      </c>
    </row>
    <row r="2497" spans="1:20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5"/>
        <v>1.2753666666666665</v>
      </c>
      <c r="P2497" s="6">
        <f t="shared" si="152"/>
        <v>45.548809523809524</v>
      </c>
      <c r="Q2497" t="s">
        <v>8342</v>
      </c>
      <c r="R2497" t="s">
        <v>8311</v>
      </c>
      <c r="S2497" s="13">
        <f t="shared" si="153"/>
        <v>41036.946469907409</v>
      </c>
      <c r="T2497" s="13">
        <f t="shared" si="154"/>
        <v>41066.738136574073</v>
      </c>
    </row>
    <row r="2498" spans="1:20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5"/>
        <v>1</v>
      </c>
      <c r="P2498" s="6">
        <f t="shared" si="152"/>
        <v>600</v>
      </c>
      <c r="Q2498" t="s">
        <v>8342</v>
      </c>
      <c r="R2498" t="s">
        <v>8311</v>
      </c>
      <c r="S2498" s="13">
        <f t="shared" si="153"/>
        <v>41327.996435185189</v>
      </c>
      <c r="T2498" s="13">
        <f t="shared" si="154"/>
        <v>41362.746435185181</v>
      </c>
    </row>
    <row r="2499" spans="1:20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155"/>
        <v>1.127715</v>
      </c>
      <c r="P2499" s="6">
        <f t="shared" ref="P2499:P2562" si="156">E2499/L2499</f>
        <v>80.551071428571419</v>
      </c>
      <c r="Q2499" t="s">
        <v>8342</v>
      </c>
      <c r="R2499" t="s">
        <v>8311</v>
      </c>
      <c r="S2499" s="13">
        <f t="shared" ref="S2499:S2562" si="157">(((J2499/60)/60)/24)+DATE(1970,1,1)</f>
        <v>40730.878912037035</v>
      </c>
      <c r="T2499" s="13">
        <f t="shared" ref="T2499:T2562" si="158">(((I2499/60)/60)/24)+DATE(1970,1,1)+(-5/24)</f>
        <v>40760.670578703699</v>
      </c>
    </row>
    <row r="2500" spans="1:20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ref="O2500:O2563" si="159">E2500/D2500</f>
        <v>1.056</v>
      </c>
      <c r="P2500" s="6">
        <f t="shared" si="156"/>
        <v>52.8</v>
      </c>
      <c r="Q2500" t="s">
        <v>8342</v>
      </c>
      <c r="R2500" t="s">
        <v>8311</v>
      </c>
      <c r="S2500" s="13">
        <f t="shared" si="157"/>
        <v>42017.967442129629</v>
      </c>
      <c r="T2500" s="13">
        <f t="shared" si="158"/>
        <v>42031.759108796294</v>
      </c>
    </row>
    <row r="2501" spans="1:20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9"/>
        <v>2.0262500000000001</v>
      </c>
      <c r="P2501" s="6">
        <f t="shared" si="156"/>
        <v>47.676470588235297</v>
      </c>
      <c r="Q2501" t="s">
        <v>8342</v>
      </c>
      <c r="R2501" t="s">
        <v>8311</v>
      </c>
      <c r="S2501" s="13">
        <f t="shared" si="157"/>
        <v>41226.648576388885</v>
      </c>
      <c r="T2501" s="13">
        <f t="shared" si="158"/>
        <v>41274.541666666664</v>
      </c>
    </row>
    <row r="2502" spans="1:20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9"/>
        <v>1.1333333333333333</v>
      </c>
      <c r="P2502" s="6">
        <f t="shared" si="156"/>
        <v>23.448275862068964</v>
      </c>
      <c r="Q2502" t="s">
        <v>8342</v>
      </c>
      <c r="R2502" t="s">
        <v>8311</v>
      </c>
      <c r="S2502" s="13">
        <f t="shared" si="157"/>
        <v>41053.772858796299</v>
      </c>
      <c r="T2502" s="13">
        <f t="shared" si="158"/>
        <v>41083.564525462964</v>
      </c>
    </row>
    <row r="2503" spans="1:20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9"/>
        <v>2.5545454545454545E-2</v>
      </c>
      <c r="P2503" s="6">
        <f t="shared" si="156"/>
        <v>40.142857142857146</v>
      </c>
      <c r="Q2503" t="s">
        <v>8315</v>
      </c>
      <c r="R2503" t="s">
        <v>8358</v>
      </c>
      <c r="S2503" s="13">
        <f t="shared" si="157"/>
        <v>42244.776666666665</v>
      </c>
      <c r="T2503" s="13">
        <f t="shared" si="158"/>
        <v>42274.568333333329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9"/>
        <v>7.8181818181818181E-4</v>
      </c>
      <c r="P2504" s="6">
        <f t="shared" si="156"/>
        <v>17.2</v>
      </c>
      <c r="Q2504" t="s">
        <v>8315</v>
      </c>
      <c r="R2504" t="s">
        <v>8358</v>
      </c>
      <c r="S2504" s="13">
        <f t="shared" si="157"/>
        <v>41858.825439814813</v>
      </c>
      <c r="T2504" s="13">
        <f t="shared" si="158"/>
        <v>41903.617106481477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9"/>
        <v>0</v>
      </c>
      <c r="P2505" s="6" t="e">
        <f t="shared" si="156"/>
        <v>#DIV/0!</v>
      </c>
      <c r="Q2505" t="s">
        <v>8315</v>
      </c>
      <c r="R2505" t="s">
        <v>8358</v>
      </c>
      <c r="S2505" s="13">
        <f t="shared" si="157"/>
        <v>42498.899398148147</v>
      </c>
      <c r="T2505" s="13">
        <f t="shared" si="158"/>
        <v>42528.67083333333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9"/>
        <v>0</v>
      </c>
      <c r="P2506" s="6" t="e">
        <f t="shared" si="156"/>
        <v>#DIV/0!</v>
      </c>
      <c r="Q2506" t="s">
        <v>8315</v>
      </c>
      <c r="R2506" t="s">
        <v>8358</v>
      </c>
      <c r="S2506" s="13">
        <f t="shared" si="157"/>
        <v>41928.015439814815</v>
      </c>
      <c r="T2506" s="13">
        <f t="shared" si="158"/>
        <v>41957.848773148151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9"/>
        <v>0</v>
      </c>
      <c r="P2507" s="6" t="e">
        <f t="shared" si="156"/>
        <v>#DIV/0!</v>
      </c>
      <c r="Q2507" t="s">
        <v>8315</v>
      </c>
      <c r="R2507" t="s">
        <v>8358</v>
      </c>
      <c r="S2507" s="13">
        <f t="shared" si="157"/>
        <v>42047.05574074074</v>
      </c>
      <c r="T2507" s="13">
        <f t="shared" si="158"/>
        <v>42076.80574074074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9"/>
        <v>6.0000000000000001E-3</v>
      </c>
      <c r="P2508" s="6">
        <f t="shared" si="156"/>
        <v>15</v>
      </c>
      <c r="Q2508" t="s">
        <v>8315</v>
      </c>
      <c r="R2508" t="s">
        <v>8358</v>
      </c>
      <c r="S2508" s="13">
        <f t="shared" si="157"/>
        <v>42258.297094907408</v>
      </c>
      <c r="T2508" s="13">
        <f t="shared" si="158"/>
        <v>42280.666666666664</v>
      </c>
    </row>
    <row r="2509" spans="1:20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9"/>
        <v>0</v>
      </c>
      <c r="P2509" s="6" t="e">
        <f t="shared" si="156"/>
        <v>#DIV/0!</v>
      </c>
      <c r="Q2509" t="s">
        <v>8315</v>
      </c>
      <c r="R2509" t="s">
        <v>8358</v>
      </c>
      <c r="S2509" s="13">
        <f t="shared" si="157"/>
        <v>42105.072962962964</v>
      </c>
      <c r="T2509" s="13">
        <f t="shared" si="158"/>
        <v>42134.864629629628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9"/>
        <v>0</v>
      </c>
      <c r="P2510" s="6" t="e">
        <f t="shared" si="156"/>
        <v>#DIV/0!</v>
      </c>
      <c r="Q2510" t="s">
        <v>8315</v>
      </c>
      <c r="R2510" t="s">
        <v>8358</v>
      </c>
      <c r="S2510" s="13">
        <f t="shared" si="157"/>
        <v>41835.951782407406</v>
      </c>
      <c r="T2510" s="13">
        <f t="shared" si="158"/>
        <v>41865.743449074071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9"/>
        <v>1.0526315789473684E-2</v>
      </c>
      <c r="P2511" s="6">
        <f t="shared" si="156"/>
        <v>35.714285714285715</v>
      </c>
      <c r="Q2511" t="s">
        <v>8315</v>
      </c>
      <c r="R2511" t="s">
        <v>8358</v>
      </c>
      <c r="S2511" s="13">
        <f t="shared" si="157"/>
        <v>42058.809594907405</v>
      </c>
      <c r="T2511" s="13">
        <f t="shared" si="158"/>
        <v>42114.559594907405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9"/>
        <v>1.5E-3</v>
      </c>
      <c r="P2512" s="6">
        <f t="shared" si="156"/>
        <v>37.5</v>
      </c>
      <c r="Q2512" t="s">
        <v>8315</v>
      </c>
      <c r="R2512" t="s">
        <v>8358</v>
      </c>
      <c r="S2512" s="13">
        <f t="shared" si="157"/>
        <v>42078.997361111105</v>
      </c>
      <c r="T2512" s="13">
        <f t="shared" si="158"/>
        <v>42138.78902777777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9"/>
        <v>0</v>
      </c>
      <c r="P2513" s="6" t="e">
        <f t="shared" si="156"/>
        <v>#DIV/0!</v>
      </c>
      <c r="Q2513" t="s">
        <v>8315</v>
      </c>
      <c r="R2513" t="s">
        <v>8358</v>
      </c>
      <c r="S2513" s="13">
        <f t="shared" si="157"/>
        <v>42371.446909722217</v>
      </c>
      <c r="T2513" s="13">
        <f t="shared" si="158"/>
        <v>42401.238576388881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9"/>
        <v>0</v>
      </c>
      <c r="P2514" s="6" t="e">
        <f t="shared" si="156"/>
        <v>#DIV/0!</v>
      </c>
      <c r="Q2514" t="s">
        <v>8315</v>
      </c>
      <c r="R2514" t="s">
        <v>8358</v>
      </c>
      <c r="S2514" s="13">
        <f t="shared" si="157"/>
        <v>41971.876863425925</v>
      </c>
      <c r="T2514" s="13">
        <f t="shared" si="158"/>
        <v>41986.668530092589</v>
      </c>
    </row>
    <row r="2515" spans="1:20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9"/>
        <v>0</v>
      </c>
      <c r="P2515" s="6" t="e">
        <f t="shared" si="156"/>
        <v>#DIV/0!</v>
      </c>
      <c r="Q2515" t="s">
        <v>8315</v>
      </c>
      <c r="R2515" t="s">
        <v>8358</v>
      </c>
      <c r="S2515" s="13">
        <f t="shared" si="157"/>
        <v>42732.00681712963</v>
      </c>
      <c r="T2515" s="13">
        <f t="shared" si="158"/>
        <v>42791.798483796294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9"/>
        <v>1.7500000000000002E-2</v>
      </c>
      <c r="P2516" s="6">
        <f t="shared" si="156"/>
        <v>52.5</v>
      </c>
      <c r="Q2516" t="s">
        <v>8315</v>
      </c>
      <c r="R2516" t="s">
        <v>8358</v>
      </c>
      <c r="S2516" s="13">
        <f t="shared" si="157"/>
        <v>41854.389780092592</v>
      </c>
      <c r="T2516" s="13">
        <f t="shared" si="158"/>
        <v>41871.181446759256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9"/>
        <v>0.186</v>
      </c>
      <c r="P2517" s="6">
        <f t="shared" si="156"/>
        <v>77.5</v>
      </c>
      <c r="Q2517" t="s">
        <v>8315</v>
      </c>
      <c r="R2517" t="s">
        <v>8358</v>
      </c>
      <c r="S2517" s="13">
        <f t="shared" si="157"/>
        <v>42027.839733796296</v>
      </c>
      <c r="T2517" s="13">
        <f t="shared" si="158"/>
        <v>42057.63140046296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9"/>
        <v>0</v>
      </c>
      <c r="P2518" s="6" t="e">
        <f t="shared" si="156"/>
        <v>#DIV/0!</v>
      </c>
      <c r="Q2518" t="s">
        <v>8315</v>
      </c>
      <c r="R2518" t="s">
        <v>8358</v>
      </c>
      <c r="S2518" s="13">
        <f t="shared" si="157"/>
        <v>41942.653379629628</v>
      </c>
      <c r="T2518" s="13">
        <f t="shared" si="158"/>
        <v>41972.486712962964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9"/>
        <v>9.8166666666666666E-2</v>
      </c>
      <c r="P2519" s="6">
        <f t="shared" si="156"/>
        <v>53.545454545454547</v>
      </c>
      <c r="Q2519" t="s">
        <v>8315</v>
      </c>
      <c r="R2519" t="s">
        <v>8358</v>
      </c>
      <c r="S2519" s="13">
        <f t="shared" si="157"/>
        <v>42052.802430555559</v>
      </c>
      <c r="T2519" s="13">
        <f t="shared" si="158"/>
        <v>42082.552430555552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9"/>
        <v>0</v>
      </c>
      <c r="P2520" s="6" t="e">
        <f t="shared" si="156"/>
        <v>#DIV/0!</v>
      </c>
      <c r="Q2520" t="s">
        <v>8315</v>
      </c>
      <c r="R2520" t="s">
        <v>8358</v>
      </c>
      <c r="S2520" s="13">
        <f t="shared" si="157"/>
        <v>41926.680879629632</v>
      </c>
      <c r="T2520" s="13">
        <f t="shared" si="158"/>
        <v>41956.51421296296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9"/>
        <v>4.3333333333333331E-4</v>
      </c>
      <c r="P2521" s="6">
        <f t="shared" si="156"/>
        <v>16.25</v>
      </c>
      <c r="Q2521" t="s">
        <v>8315</v>
      </c>
      <c r="R2521" t="s">
        <v>8358</v>
      </c>
      <c r="S2521" s="13">
        <f t="shared" si="157"/>
        <v>41809.155138888891</v>
      </c>
      <c r="T2521" s="13">
        <f t="shared" si="158"/>
        <v>41838.946805555555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9"/>
        <v>0</v>
      </c>
      <c r="P2522" s="6" t="e">
        <f t="shared" si="156"/>
        <v>#DIV/0!</v>
      </c>
      <c r="Q2522" t="s">
        <v>8315</v>
      </c>
      <c r="R2522" t="s">
        <v>8358</v>
      </c>
      <c r="S2522" s="13">
        <f t="shared" si="157"/>
        <v>42612.600520833337</v>
      </c>
      <c r="T2522" s="13">
        <f t="shared" si="158"/>
        <v>42658.597916666658</v>
      </c>
    </row>
    <row r="2523" spans="1:20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9"/>
        <v>1.0948792000000001</v>
      </c>
      <c r="P2523" s="6">
        <f t="shared" si="156"/>
        <v>103.68174242424243</v>
      </c>
      <c r="Q2523" t="s">
        <v>8342</v>
      </c>
      <c r="R2523" t="s">
        <v>8320</v>
      </c>
      <c r="S2523" s="13">
        <f t="shared" si="157"/>
        <v>42269.967835648145</v>
      </c>
      <c r="T2523" s="13">
        <f t="shared" si="158"/>
        <v>42290.75950231481</v>
      </c>
    </row>
    <row r="2524" spans="1:20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9"/>
        <v>1</v>
      </c>
      <c r="P2524" s="6">
        <f t="shared" si="156"/>
        <v>185.18518518518519</v>
      </c>
      <c r="Q2524" t="s">
        <v>8342</v>
      </c>
      <c r="R2524" t="s">
        <v>8320</v>
      </c>
      <c r="S2524" s="13">
        <f t="shared" si="157"/>
        <v>42460.573611111111</v>
      </c>
      <c r="T2524" s="13">
        <f t="shared" si="158"/>
        <v>42482.411111111105</v>
      </c>
    </row>
    <row r="2525" spans="1:20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9"/>
        <v>1.5644444444444445</v>
      </c>
      <c r="P2525" s="6">
        <f t="shared" si="156"/>
        <v>54.153846153846153</v>
      </c>
      <c r="Q2525" t="s">
        <v>8342</v>
      </c>
      <c r="R2525" t="s">
        <v>8320</v>
      </c>
      <c r="S2525" s="13">
        <f t="shared" si="157"/>
        <v>41930.975601851853</v>
      </c>
      <c r="T2525" s="13">
        <f t="shared" si="158"/>
        <v>41960.808935185189</v>
      </c>
    </row>
    <row r="2526" spans="1:20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9"/>
        <v>1.016</v>
      </c>
      <c r="P2526" s="6">
        <f t="shared" si="156"/>
        <v>177.2093023255814</v>
      </c>
      <c r="Q2526" t="s">
        <v>8342</v>
      </c>
      <c r="R2526" t="s">
        <v>8320</v>
      </c>
      <c r="S2526" s="13">
        <f t="shared" si="157"/>
        <v>41961.807372685187</v>
      </c>
      <c r="T2526" s="13">
        <f t="shared" si="158"/>
        <v>41993.979166666664</v>
      </c>
    </row>
    <row r="2527" spans="1:20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9"/>
        <v>1.00325</v>
      </c>
      <c r="P2527" s="6">
        <f t="shared" si="156"/>
        <v>100.325</v>
      </c>
      <c r="Q2527" t="s">
        <v>8342</v>
      </c>
      <c r="R2527" t="s">
        <v>8320</v>
      </c>
      <c r="S2527" s="13">
        <f t="shared" si="157"/>
        <v>41058.844571759262</v>
      </c>
      <c r="T2527" s="13">
        <f t="shared" si="158"/>
        <v>41088.636238425926</v>
      </c>
    </row>
    <row r="2528" spans="1:20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9"/>
        <v>1.1294999999999999</v>
      </c>
      <c r="P2528" s="6">
        <f t="shared" si="156"/>
        <v>136.90909090909091</v>
      </c>
      <c r="Q2528" t="s">
        <v>8342</v>
      </c>
      <c r="R2528" t="s">
        <v>8320</v>
      </c>
      <c r="S2528" s="13">
        <f t="shared" si="157"/>
        <v>41953.091134259259</v>
      </c>
      <c r="T2528" s="13">
        <f t="shared" si="158"/>
        <v>41980.999305555553</v>
      </c>
    </row>
    <row r="2529" spans="1:20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9"/>
        <v>1.02125</v>
      </c>
      <c r="P2529" s="6">
        <f t="shared" si="156"/>
        <v>57.535211267605632</v>
      </c>
      <c r="Q2529" t="s">
        <v>8342</v>
      </c>
      <c r="R2529" t="s">
        <v>8320</v>
      </c>
      <c r="S2529" s="13">
        <f t="shared" si="157"/>
        <v>41546.75105324074</v>
      </c>
      <c r="T2529" s="13">
        <f t="shared" si="158"/>
        <v>41564.957638888889</v>
      </c>
    </row>
    <row r="2530" spans="1:20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9"/>
        <v>1.0724974999999999</v>
      </c>
      <c r="P2530" s="6">
        <f t="shared" si="156"/>
        <v>52.962839506172834</v>
      </c>
      <c r="Q2530" t="s">
        <v>8342</v>
      </c>
      <c r="R2530" t="s">
        <v>8320</v>
      </c>
      <c r="S2530" s="13">
        <f t="shared" si="157"/>
        <v>42217.834525462968</v>
      </c>
      <c r="T2530" s="13">
        <f t="shared" si="158"/>
        <v>42236.249999999993</v>
      </c>
    </row>
    <row r="2531" spans="1:20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9"/>
        <v>1.0428333333333333</v>
      </c>
      <c r="P2531" s="6">
        <f t="shared" si="156"/>
        <v>82.328947368421055</v>
      </c>
      <c r="Q2531" t="s">
        <v>8342</v>
      </c>
      <c r="R2531" t="s">
        <v>8320</v>
      </c>
      <c r="S2531" s="13">
        <f t="shared" si="157"/>
        <v>40948.080729166664</v>
      </c>
      <c r="T2531" s="13">
        <f t="shared" si="158"/>
        <v>40992.830729166664</v>
      </c>
    </row>
    <row r="2532" spans="1:20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9"/>
        <v>1</v>
      </c>
      <c r="P2532" s="6">
        <f t="shared" si="156"/>
        <v>135.41666666666666</v>
      </c>
      <c r="Q2532" t="s">
        <v>8342</v>
      </c>
      <c r="R2532" t="s">
        <v>8320</v>
      </c>
      <c r="S2532" s="13">
        <f t="shared" si="157"/>
        <v>42081.864641203705</v>
      </c>
      <c r="T2532" s="13">
        <f t="shared" si="158"/>
        <v>42113.993055555555</v>
      </c>
    </row>
    <row r="2533" spans="1:20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9"/>
        <v>1.004</v>
      </c>
      <c r="P2533" s="6">
        <f t="shared" si="156"/>
        <v>74.06557377049181</v>
      </c>
      <c r="Q2533" t="s">
        <v>8342</v>
      </c>
      <c r="R2533" t="s">
        <v>8320</v>
      </c>
      <c r="S2533" s="13">
        <f t="shared" si="157"/>
        <v>42208.680023148147</v>
      </c>
      <c r="T2533" s="13">
        <f t="shared" si="158"/>
        <v>42230.957638888889</v>
      </c>
    </row>
    <row r="2534" spans="1:20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9"/>
        <v>1.26125</v>
      </c>
      <c r="P2534" s="6">
        <f t="shared" si="156"/>
        <v>84.083333333333329</v>
      </c>
      <c r="Q2534" t="s">
        <v>8342</v>
      </c>
      <c r="R2534" t="s">
        <v>8320</v>
      </c>
      <c r="S2534" s="13">
        <f t="shared" si="157"/>
        <v>41107.849143518521</v>
      </c>
      <c r="T2534" s="13">
        <f t="shared" si="158"/>
        <v>41137.640810185185</v>
      </c>
    </row>
    <row r="2535" spans="1:20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9"/>
        <v>1.1066666666666667</v>
      </c>
      <c r="P2535" s="6">
        <f t="shared" si="156"/>
        <v>61.029411764705884</v>
      </c>
      <c r="Q2535" t="s">
        <v>8342</v>
      </c>
      <c r="R2535" t="s">
        <v>8320</v>
      </c>
      <c r="S2535" s="13">
        <f t="shared" si="157"/>
        <v>41304.751284722224</v>
      </c>
      <c r="T2535" s="13">
        <f t="shared" si="158"/>
        <v>41334.542453703703</v>
      </c>
    </row>
    <row r="2536" spans="1:20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9"/>
        <v>1.05</v>
      </c>
      <c r="P2536" s="6">
        <f t="shared" si="156"/>
        <v>150</v>
      </c>
      <c r="Q2536" t="s">
        <v>8342</v>
      </c>
      <c r="R2536" t="s">
        <v>8320</v>
      </c>
      <c r="S2536" s="13">
        <f t="shared" si="157"/>
        <v>40127.700370370374</v>
      </c>
      <c r="T2536" s="13">
        <f t="shared" si="158"/>
        <v>40179.041666666664</v>
      </c>
    </row>
    <row r="2537" spans="1:20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9"/>
        <v>1.03775</v>
      </c>
      <c r="P2537" s="6">
        <f t="shared" si="156"/>
        <v>266.08974358974359</v>
      </c>
      <c r="Q2537" t="s">
        <v>8342</v>
      </c>
      <c r="R2537" t="s">
        <v>8320</v>
      </c>
      <c r="S2537" s="13">
        <f t="shared" si="157"/>
        <v>41943.791030092594</v>
      </c>
      <c r="T2537" s="13">
        <f t="shared" si="158"/>
        <v>41974.624363425923</v>
      </c>
    </row>
    <row r="2538" spans="1:20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9"/>
        <v>1.1599999999999999</v>
      </c>
      <c r="P2538" s="6">
        <f t="shared" si="156"/>
        <v>7.25</v>
      </c>
      <c r="Q2538" t="s">
        <v>8342</v>
      </c>
      <c r="R2538" t="s">
        <v>8320</v>
      </c>
      <c r="S2538" s="13">
        <f t="shared" si="157"/>
        <v>41464.106087962966</v>
      </c>
      <c r="T2538" s="13">
        <f t="shared" si="158"/>
        <v>41484.89775462963</v>
      </c>
    </row>
    <row r="2539" spans="1:20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9"/>
        <v>1.1000000000000001</v>
      </c>
      <c r="P2539" s="6">
        <f t="shared" si="156"/>
        <v>100</v>
      </c>
      <c r="Q2539" t="s">
        <v>8342</v>
      </c>
      <c r="R2539" t="s">
        <v>8320</v>
      </c>
      <c r="S2539" s="13">
        <f t="shared" si="157"/>
        <v>40696.648784722223</v>
      </c>
      <c r="T2539" s="13">
        <f t="shared" si="158"/>
        <v>40756.440451388888</v>
      </c>
    </row>
    <row r="2540" spans="1:20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9"/>
        <v>1.130176111111111</v>
      </c>
      <c r="P2540" s="6">
        <f t="shared" si="156"/>
        <v>109.96308108108107</v>
      </c>
      <c r="Q2540" t="s">
        <v>8342</v>
      </c>
      <c r="R2540" t="s">
        <v>8320</v>
      </c>
      <c r="S2540" s="13">
        <f t="shared" si="157"/>
        <v>41298.509965277779</v>
      </c>
      <c r="T2540" s="13">
        <f t="shared" si="158"/>
        <v>41328.999305555553</v>
      </c>
    </row>
    <row r="2541" spans="1:20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9"/>
        <v>1.0024999999999999</v>
      </c>
      <c r="P2541" s="6">
        <f t="shared" si="156"/>
        <v>169.91525423728814</v>
      </c>
      <c r="Q2541" t="s">
        <v>8342</v>
      </c>
      <c r="R2541" t="s">
        <v>8320</v>
      </c>
      <c r="S2541" s="13">
        <f t="shared" si="157"/>
        <v>41977.902222222227</v>
      </c>
      <c r="T2541" s="13">
        <f t="shared" si="158"/>
        <v>42037.693888888891</v>
      </c>
    </row>
    <row r="2542" spans="1:20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9"/>
        <v>1.034</v>
      </c>
      <c r="P2542" s="6">
        <f t="shared" si="156"/>
        <v>95.740740740740748</v>
      </c>
      <c r="Q2542" t="s">
        <v>8342</v>
      </c>
      <c r="R2542" t="s">
        <v>8320</v>
      </c>
      <c r="S2542" s="13">
        <f t="shared" si="157"/>
        <v>40785.675011574072</v>
      </c>
      <c r="T2542" s="13">
        <f t="shared" si="158"/>
        <v>40845.466678240737</v>
      </c>
    </row>
    <row r="2543" spans="1:20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9"/>
        <v>1.0702857142857143</v>
      </c>
      <c r="P2543" s="6">
        <f t="shared" si="156"/>
        <v>59.460317460317462</v>
      </c>
      <c r="Q2543" t="s">
        <v>8342</v>
      </c>
      <c r="R2543" t="s">
        <v>8320</v>
      </c>
      <c r="S2543" s="13">
        <f t="shared" si="157"/>
        <v>41483.449282407404</v>
      </c>
      <c r="T2543" s="13">
        <f t="shared" si="158"/>
        <v>41543.240949074068</v>
      </c>
    </row>
    <row r="2544" spans="1:20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9"/>
        <v>1.0357142857142858</v>
      </c>
      <c r="P2544" s="6">
        <f t="shared" si="156"/>
        <v>55.769230769230766</v>
      </c>
      <c r="Q2544" t="s">
        <v>8342</v>
      </c>
      <c r="R2544" t="s">
        <v>8320</v>
      </c>
      <c r="S2544" s="13">
        <f t="shared" si="157"/>
        <v>41509.426585648151</v>
      </c>
      <c r="T2544" s="13">
        <f t="shared" si="158"/>
        <v>41547.957638888889</v>
      </c>
    </row>
    <row r="2545" spans="1:20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9"/>
        <v>1.5640000000000001</v>
      </c>
      <c r="P2545" s="6">
        <f t="shared" si="156"/>
        <v>30.076923076923077</v>
      </c>
      <c r="Q2545" t="s">
        <v>8342</v>
      </c>
      <c r="R2545" t="s">
        <v>8320</v>
      </c>
      <c r="S2545" s="13">
        <f t="shared" si="157"/>
        <v>40514.107615740737</v>
      </c>
      <c r="T2545" s="13">
        <f t="shared" si="158"/>
        <v>40544.916666666664</v>
      </c>
    </row>
    <row r="2546" spans="1:20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9"/>
        <v>1.0082</v>
      </c>
      <c r="P2546" s="6">
        <f t="shared" si="156"/>
        <v>88.438596491228068</v>
      </c>
      <c r="Q2546" t="s">
        <v>8342</v>
      </c>
      <c r="R2546" t="s">
        <v>8320</v>
      </c>
      <c r="S2546" s="13">
        <f t="shared" si="157"/>
        <v>41068.520474537036</v>
      </c>
      <c r="T2546" s="13">
        <f t="shared" si="158"/>
        <v>41098.3121412037</v>
      </c>
    </row>
    <row r="2547" spans="1:20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9"/>
        <v>1.9530000000000001</v>
      </c>
      <c r="P2547" s="6">
        <f t="shared" si="156"/>
        <v>64.032786885245898</v>
      </c>
      <c r="Q2547" t="s">
        <v>8342</v>
      </c>
      <c r="R2547" t="s">
        <v>8320</v>
      </c>
      <c r="S2547" s="13">
        <f t="shared" si="157"/>
        <v>42027.13817129629</v>
      </c>
      <c r="T2547" s="13">
        <f t="shared" si="158"/>
        <v>42061.812499999993</v>
      </c>
    </row>
    <row r="2548" spans="1:20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9"/>
        <v>1.1171428571428572</v>
      </c>
      <c r="P2548" s="6">
        <f t="shared" si="156"/>
        <v>60.153846153846153</v>
      </c>
      <c r="Q2548" t="s">
        <v>8342</v>
      </c>
      <c r="R2548" t="s">
        <v>8320</v>
      </c>
      <c r="S2548" s="13">
        <f t="shared" si="157"/>
        <v>41524.858553240738</v>
      </c>
      <c r="T2548" s="13">
        <f t="shared" si="158"/>
        <v>41552</v>
      </c>
    </row>
    <row r="2549" spans="1:20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9"/>
        <v>1.1985454545454546</v>
      </c>
      <c r="P2549" s="6">
        <f t="shared" si="156"/>
        <v>49.194029850746269</v>
      </c>
      <c r="Q2549" t="s">
        <v>8342</v>
      </c>
      <c r="R2549" t="s">
        <v>8320</v>
      </c>
      <c r="S2549" s="13">
        <f t="shared" si="157"/>
        <v>40973.773182870369</v>
      </c>
      <c r="T2549" s="13">
        <f t="shared" si="158"/>
        <v>41003.523182870369</v>
      </c>
    </row>
    <row r="2550" spans="1:20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9"/>
        <v>1.0185</v>
      </c>
      <c r="P2550" s="6">
        <f t="shared" si="156"/>
        <v>165.16216216216216</v>
      </c>
      <c r="Q2550" t="s">
        <v>8342</v>
      </c>
      <c r="R2550" t="s">
        <v>8320</v>
      </c>
      <c r="S2550" s="13">
        <f t="shared" si="157"/>
        <v>42618.625428240746</v>
      </c>
      <c r="T2550" s="13">
        <f t="shared" si="158"/>
        <v>42642.977083333331</v>
      </c>
    </row>
    <row r="2551" spans="1:20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9"/>
        <v>1.0280254777070064</v>
      </c>
      <c r="P2551" s="6">
        <f t="shared" si="156"/>
        <v>43.621621621621621</v>
      </c>
      <c r="Q2551" t="s">
        <v>8342</v>
      </c>
      <c r="R2551" t="s">
        <v>8320</v>
      </c>
      <c r="S2551" s="13">
        <f t="shared" si="157"/>
        <v>41390.757754629631</v>
      </c>
      <c r="T2551" s="13">
        <f t="shared" si="158"/>
        <v>41425.5</v>
      </c>
    </row>
    <row r="2552" spans="1:20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9"/>
        <v>1.0084615384615385</v>
      </c>
      <c r="P2552" s="6">
        <f t="shared" si="156"/>
        <v>43.7</v>
      </c>
      <c r="Q2552" t="s">
        <v>8342</v>
      </c>
      <c r="R2552" t="s">
        <v>8320</v>
      </c>
      <c r="S2552" s="13">
        <f t="shared" si="157"/>
        <v>42228.634328703702</v>
      </c>
      <c r="T2552" s="13">
        <f t="shared" si="158"/>
        <v>42284.957638888889</v>
      </c>
    </row>
    <row r="2553" spans="1:20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9"/>
        <v>1.0273469387755103</v>
      </c>
      <c r="P2553" s="6">
        <f t="shared" si="156"/>
        <v>67.419642857142861</v>
      </c>
      <c r="Q2553" t="s">
        <v>8342</v>
      </c>
      <c r="R2553" t="s">
        <v>8320</v>
      </c>
      <c r="S2553" s="13">
        <f t="shared" si="157"/>
        <v>40961.252141203702</v>
      </c>
      <c r="T2553" s="13">
        <f t="shared" si="158"/>
        <v>40989.658333333333</v>
      </c>
    </row>
    <row r="2554" spans="1:20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9"/>
        <v>1.0649999999999999</v>
      </c>
      <c r="P2554" s="6">
        <f t="shared" si="156"/>
        <v>177.5</v>
      </c>
      <c r="Q2554" t="s">
        <v>8342</v>
      </c>
      <c r="R2554" t="s">
        <v>8320</v>
      </c>
      <c r="S2554" s="13">
        <f t="shared" si="157"/>
        <v>42769.809965277775</v>
      </c>
      <c r="T2554" s="13">
        <f t="shared" si="158"/>
        <v>42799.601631944439</v>
      </c>
    </row>
    <row r="2555" spans="1:20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9"/>
        <v>1.5553333333333332</v>
      </c>
      <c r="P2555" s="6">
        <f t="shared" si="156"/>
        <v>38.883333333333333</v>
      </c>
      <c r="Q2555" t="s">
        <v>8342</v>
      </c>
      <c r="R2555" t="s">
        <v>8320</v>
      </c>
      <c r="S2555" s="13">
        <f t="shared" si="157"/>
        <v>41113.199155092596</v>
      </c>
      <c r="T2555" s="13">
        <f t="shared" si="158"/>
        <v>41172.99082175926</v>
      </c>
    </row>
    <row r="2556" spans="1:20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9"/>
        <v>1.228</v>
      </c>
      <c r="P2556" s="6">
        <f t="shared" si="156"/>
        <v>54.985074626865675</v>
      </c>
      <c r="Q2556" t="s">
        <v>8342</v>
      </c>
      <c r="R2556" t="s">
        <v>8320</v>
      </c>
      <c r="S2556" s="13">
        <f t="shared" si="157"/>
        <v>42125.078275462962</v>
      </c>
      <c r="T2556" s="13">
        <f t="shared" si="158"/>
        <v>42155.957638888889</v>
      </c>
    </row>
    <row r="2557" spans="1:20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9"/>
        <v>1.0734999999999999</v>
      </c>
      <c r="P2557" s="6">
        <f t="shared" si="156"/>
        <v>61.342857142857142</v>
      </c>
      <c r="Q2557" t="s">
        <v>8342</v>
      </c>
      <c r="R2557" t="s">
        <v>8320</v>
      </c>
      <c r="S2557" s="13">
        <f t="shared" si="157"/>
        <v>41026.655011574076</v>
      </c>
      <c r="T2557" s="13">
        <f t="shared" si="158"/>
        <v>41057.44667824074</v>
      </c>
    </row>
    <row r="2558" spans="1:20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9"/>
        <v>1.0550335570469798</v>
      </c>
      <c r="P2558" s="6">
        <f t="shared" si="156"/>
        <v>23.117647058823529</v>
      </c>
      <c r="Q2558" t="s">
        <v>8342</v>
      </c>
      <c r="R2558" t="s">
        <v>8320</v>
      </c>
      <c r="S2558" s="13">
        <f t="shared" si="157"/>
        <v>41222.991400462961</v>
      </c>
      <c r="T2558" s="13">
        <f t="shared" si="158"/>
        <v>41267.783067129625</v>
      </c>
    </row>
    <row r="2559" spans="1:20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9"/>
        <v>1.1844444444444444</v>
      </c>
      <c r="P2559" s="6">
        <f t="shared" si="156"/>
        <v>29.611111111111111</v>
      </c>
      <c r="Q2559" t="s">
        <v>8342</v>
      </c>
      <c r="R2559" t="s">
        <v>8320</v>
      </c>
      <c r="S2559" s="13">
        <f t="shared" si="157"/>
        <v>41744.745208333334</v>
      </c>
      <c r="T2559" s="13">
        <f t="shared" si="158"/>
        <v>41774.536874999998</v>
      </c>
    </row>
    <row r="2560" spans="1:20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9"/>
        <v>1.0888</v>
      </c>
      <c r="P2560" s="6">
        <f t="shared" si="156"/>
        <v>75.611111111111114</v>
      </c>
      <c r="Q2560" t="s">
        <v>8342</v>
      </c>
      <c r="R2560" t="s">
        <v>8320</v>
      </c>
      <c r="S2560" s="13">
        <f t="shared" si="157"/>
        <v>42093.860023148154</v>
      </c>
      <c r="T2560" s="13">
        <f t="shared" si="158"/>
        <v>42125.374305555553</v>
      </c>
    </row>
    <row r="2561" spans="1:20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9"/>
        <v>1.1125</v>
      </c>
      <c r="P2561" s="6">
        <f t="shared" si="156"/>
        <v>35.6</v>
      </c>
      <c r="Q2561" t="s">
        <v>8342</v>
      </c>
      <c r="R2561" t="s">
        <v>8320</v>
      </c>
      <c r="S2561" s="13">
        <f t="shared" si="157"/>
        <v>40829.873657407406</v>
      </c>
      <c r="T2561" s="13">
        <f t="shared" si="158"/>
        <v>40862.609027777777</v>
      </c>
    </row>
    <row r="2562" spans="1:20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9"/>
        <v>1.0009999999999999</v>
      </c>
      <c r="P2562" s="6">
        <f t="shared" si="156"/>
        <v>143</v>
      </c>
      <c r="Q2562" t="s">
        <v>8342</v>
      </c>
      <c r="R2562" t="s">
        <v>8320</v>
      </c>
      <c r="S2562" s="13">
        <f t="shared" si="157"/>
        <v>42039.951087962967</v>
      </c>
      <c r="T2562" s="13">
        <f t="shared" si="158"/>
        <v>42069.742754629631</v>
      </c>
    </row>
    <row r="2563" spans="1:20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159"/>
        <v>0</v>
      </c>
      <c r="P2563" s="6" t="e">
        <f t="shared" ref="P2563:P2626" si="160">E2563/L2563</f>
        <v>#DIV/0!</v>
      </c>
      <c r="Q2563" t="s">
        <v>8315</v>
      </c>
      <c r="R2563" t="s">
        <v>8346</v>
      </c>
      <c r="S2563" s="13">
        <f t="shared" ref="S2563:S2626" si="161">(((J2563/60)/60)/24)+DATE(1970,1,1)</f>
        <v>42260.528807870374</v>
      </c>
      <c r="T2563" s="13">
        <f t="shared" ref="T2563:T2626" si="162">(((I2563/60)/60)/24)+DATE(1970,1,1)+(-5/24)</f>
        <v>42290.320474537039</v>
      </c>
    </row>
    <row r="2564" spans="1:20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ref="O2564:O2627" si="163">E2564/D2564</f>
        <v>7.4999999999999997E-3</v>
      </c>
      <c r="P2564" s="6">
        <f t="shared" si="160"/>
        <v>25</v>
      </c>
      <c r="Q2564" t="s">
        <v>8315</v>
      </c>
      <c r="R2564" t="s">
        <v>8346</v>
      </c>
      <c r="S2564" s="13">
        <f t="shared" si="161"/>
        <v>42594.524756944447</v>
      </c>
      <c r="T2564" s="13">
        <f t="shared" si="162"/>
        <v>42654.316423611112</v>
      </c>
    </row>
    <row r="2565" spans="1:20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3"/>
        <v>0</v>
      </c>
      <c r="P2565" s="6" t="e">
        <f t="shared" si="160"/>
        <v>#DIV/0!</v>
      </c>
      <c r="Q2565" t="s">
        <v>8315</v>
      </c>
      <c r="R2565" t="s">
        <v>8346</v>
      </c>
      <c r="S2565" s="13">
        <f t="shared" si="161"/>
        <v>42155.139479166668</v>
      </c>
      <c r="T2565" s="13">
        <f t="shared" si="162"/>
        <v>42214.931145833332</v>
      </c>
    </row>
    <row r="2566" spans="1:20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3"/>
        <v>0</v>
      </c>
      <c r="P2566" s="6" t="e">
        <f t="shared" si="160"/>
        <v>#DIV/0!</v>
      </c>
      <c r="Q2566" t="s">
        <v>8315</v>
      </c>
      <c r="R2566" t="s">
        <v>8346</v>
      </c>
      <c r="S2566" s="13">
        <f t="shared" si="161"/>
        <v>41822.040497685186</v>
      </c>
      <c r="T2566" s="13">
        <f t="shared" si="162"/>
        <v>41851.83216435185</v>
      </c>
    </row>
    <row r="2567" spans="1:20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3"/>
        <v>0.01</v>
      </c>
      <c r="P2567" s="6">
        <f t="shared" si="160"/>
        <v>100</v>
      </c>
      <c r="Q2567" t="s">
        <v>8315</v>
      </c>
      <c r="R2567" t="s">
        <v>8346</v>
      </c>
      <c r="S2567" s="13">
        <f t="shared" si="161"/>
        <v>42440.650335648148</v>
      </c>
      <c r="T2567" s="13">
        <f t="shared" si="162"/>
        <v>42499.659722222219</v>
      </c>
    </row>
    <row r="2568" spans="1:20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3"/>
        <v>0</v>
      </c>
      <c r="P2568" s="6" t="e">
        <f t="shared" si="160"/>
        <v>#DIV/0!</v>
      </c>
      <c r="Q2568" t="s">
        <v>8315</v>
      </c>
      <c r="R2568" t="s">
        <v>8346</v>
      </c>
      <c r="S2568" s="13">
        <f t="shared" si="161"/>
        <v>41842.980879629627</v>
      </c>
      <c r="T2568" s="13">
        <f t="shared" si="162"/>
        <v>41872.772546296292</v>
      </c>
    </row>
    <row r="2569" spans="1:20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3"/>
        <v>2.6666666666666666E-3</v>
      </c>
      <c r="P2569" s="6">
        <f t="shared" si="160"/>
        <v>60</v>
      </c>
      <c r="Q2569" t="s">
        <v>8315</v>
      </c>
      <c r="R2569" t="s">
        <v>8346</v>
      </c>
      <c r="S2569" s="13">
        <f t="shared" si="161"/>
        <v>42087.878912037035</v>
      </c>
      <c r="T2569" s="13">
        <f t="shared" si="162"/>
        <v>42117.670578703699</v>
      </c>
    </row>
    <row r="2570" spans="1:20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3"/>
        <v>5.0000000000000001E-3</v>
      </c>
      <c r="P2570" s="6">
        <f t="shared" si="160"/>
        <v>50</v>
      </c>
      <c r="Q2570" t="s">
        <v>8315</v>
      </c>
      <c r="R2570" t="s">
        <v>8346</v>
      </c>
      <c r="S2570" s="13">
        <f t="shared" si="161"/>
        <v>42584.666597222225</v>
      </c>
      <c r="T2570" s="13">
        <f t="shared" si="162"/>
        <v>42614.45826388889</v>
      </c>
    </row>
    <row r="2571" spans="1:20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3"/>
        <v>2.2307692307692306E-2</v>
      </c>
      <c r="P2571" s="6">
        <f t="shared" si="160"/>
        <v>72.5</v>
      </c>
      <c r="Q2571" t="s">
        <v>8315</v>
      </c>
      <c r="R2571" t="s">
        <v>8346</v>
      </c>
      <c r="S2571" s="13">
        <f t="shared" si="161"/>
        <v>42234.105462962965</v>
      </c>
      <c r="T2571" s="13">
        <f t="shared" si="162"/>
        <v>42263.897129629629</v>
      </c>
    </row>
    <row r="2572" spans="1:20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3"/>
        <v>8.4285714285714294E-3</v>
      </c>
      <c r="P2572" s="6">
        <f t="shared" si="160"/>
        <v>29.5</v>
      </c>
      <c r="Q2572" t="s">
        <v>8315</v>
      </c>
      <c r="R2572" t="s">
        <v>8346</v>
      </c>
      <c r="S2572" s="13">
        <f t="shared" si="161"/>
        <v>42744.903182870374</v>
      </c>
      <c r="T2572" s="13">
        <f t="shared" si="162"/>
        <v>42774.694849537038</v>
      </c>
    </row>
    <row r="2573" spans="1:20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3"/>
        <v>2.5000000000000001E-3</v>
      </c>
      <c r="P2573" s="6">
        <f t="shared" si="160"/>
        <v>62.5</v>
      </c>
      <c r="Q2573" t="s">
        <v>8315</v>
      </c>
      <c r="R2573" t="s">
        <v>8346</v>
      </c>
      <c r="S2573" s="13">
        <f t="shared" si="161"/>
        <v>42449.341678240744</v>
      </c>
      <c r="T2573" s="13">
        <f t="shared" si="162"/>
        <v>42509.133344907408</v>
      </c>
    </row>
    <row r="2574" spans="1:20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3"/>
        <v>0</v>
      </c>
      <c r="P2574" s="6" t="e">
        <f t="shared" si="160"/>
        <v>#DIV/0!</v>
      </c>
      <c r="Q2574" t="s">
        <v>8315</v>
      </c>
      <c r="R2574" t="s">
        <v>8346</v>
      </c>
      <c r="S2574" s="13">
        <f t="shared" si="161"/>
        <v>42077.119409722218</v>
      </c>
      <c r="T2574" s="13">
        <f t="shared" si="162"/>
        <v>42106.911076388882</v>
      </c>
    </row>
    <row r="2575" spans="1:20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3"/>
        <v>0</v>
      </c>
      <c r="P2575" s="6" t="e">
        <f t="shared" si="160"/>
        <v>#DIV/0!</v>
      </c>
      <c r="Q2575" t="s">
        <v>8315</v>
      </c>
      <c r="R2575" t="s">
        <v>8346</v>
      </c>
      <c r="S2575" s="13">
        <f t="shared" si="161"/>
        <v>41829.592002314814</v>
      </c>
      <c r="T2575" s="13">
        <f t="shared" si="162"/>
        <v>41874.383668981478</v>
      </c>
    </row>
    <row r="2576" spans="1:20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3"/>
        <v>0</v>
      </c>
      <c r="P2576" s="6" t="e">
        <f t="shared" si="160"/>
        <v>#DIV/0!</v>
      </c>
      <c r="Q2576" t="s">
        <v>8315</v>
      </c>
      <c r="R2576" t="s">
        <v>8346</v>
      </c>
      <c r="S2576" s="13">
        <f t="shared" si="161"/>
        <v>42487.825752314813</v>
      </c>
      <c r="T2576" s="13">
        <f t="shared" si="162"/>
        <v>42508.617418981477</v>
      </c>
    </row>
    <row r="2577" spans="1:20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3"/>
        <v>0</v>
      </c>
      <c r="P2577" s="6" t="e">
        <f t="shared" si="160"/>
        <v>#DIV/0!</v>
      </c>
      <c r="Q2577" t="s">
        <v>8315</v>
      </c>
      <c r="R2577" t="s">
        <v>8346</v>
      </c>
      <c r="S2577" s="13">
        <f t="shared" si="161"/>
        <v>41986.108726851846</v>
      </c>
      <c r="T2577" s="13">
        <f t="shared" si="162"/>
        <v>42015.90039351851</v>
      </c>
    </row>
    <row r="2578" spans="1:20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3"/>
        <v>0</v>
      </c>
      <c r="P2578" s="6" t="e">
        <f t="shared" si="160"/>
        <v>#DIV/0!</v>
      </c>
      <c r="Q2578" t="s">
        <v>8315</v>
      </c>
      <c r="R2578" t="s">
        <v>8346</v>
      </c>
      <c r="S2578" s="13">
        <f t="shared" si="161"/>
        <v>42060.00980324074</v>
      </c>
      <c r="T2578" s="13">
        <f t="shared" si="162"/>
        <v>42104.759803240733</v>
      </c>
    </row>
    <row r="2579" spans="1:20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3"/>
        <v>0</v>
      </c>
      <c r="P2579" s="6" t="e">
        <f t="shared" si="160"/>
        <v>#DIV/0!</v>
      </c>
      <c r="Q2579" t="s">
        <v>8315</v>
      </c>
      <c r="R2579" t="s">
        <v>8346</v>
      </c>
      <c r="S2579" s="13">
        <f t="shared" si="161"/>
        <v>41830.820567129631</v>
      </c>
      <c r="T2579" s="13">
        <f t="shared" si="162"/>
        <v>41855.612233796295</v>
      </c>
    </row>
    <row r="2580" spans="1:20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3"/>
        <v>0</v>
      </c>
      <c r="P2580" s="6" t="e">
        <f t="shared" si="160"/>
        <v>#DIV/0!</v>
      </c>
      <c r="Q2580" t="s">
        <v>8315</v>
      </c>
      <c r="R2580" t="s">
        <v>8346</v>
      </c>
      <c r="S2580" s="13">
        <f t="shared" si="161"/>
        <v>42238.022905092599</v>
      </c>
      <c r="T2580" s="13">
        <f t="shared" si="162"/>
        <v>42286.499999999993</v>
      </c>
    </row>
    <row r="2581" spans="1:20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3"/>
        <v>1.3849999999999999E-3</v>
      </c>
      <c r="P2581" s="6">
        <f t="shared" si="160"/>
        <v>23.083333333333332</v>
      </c>
      <c r="Q2581" t="s">
        <v>8315</v>
      </c>
      <c r="R2581" t="s">
        <v>8346</v>
      </c>
      <c r="S2581" s="13">
        <f t="shared" si="161"/>
        <v>41837.829895833333</v>
      </c>
      <c r="T2581" s="13">
        <f t="shared" si="162"/>
        <v>41897.621562499997</v>
      </c>
    </row>
    <row r="2582" spans="1:20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3"/>
        <v>6.0000000000000001E-3</v>
      </c>
      <c r="P2582" s="6">
        <f t="shared" si="160"/>
        <v>25.5</v>
      </c>
      <c r="Q2582" t="s">
        <v>8315</v>
      </c>
      <c r="R2582" t="s">
        <v>8346</v>
      </c>
      <c r="S2582" s="13">
        <f t="shared" si="161"/>
        <v>42110.326423611114</v>
      </c>
      <c r="T2582" s="13">
        <f t="shared" si="162"/>
        <v>42139.916666666664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3"/>
        <v>0.106</v>
      </c>
      <c r="P2583" s="6">
        <f t="shared" si="160"/>
        <v>48.18181818181818</v>
      </c>
      <c r="Q2583" t="s">
        <v>8315</v>
      </c>
      <c r="R2583" t="s">
        <v>8346</v>
      </c>
      <c r="S2583" s="13">
        <f t="shared" si="161"/>
        <v>42294.628449074073</v>
      </c>
      <c r="T2583" s="13">
        <f t="shared" si="162"/>
        <v>42324.461782407401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3"/>
        <v>1.1111111111111112E-5</v>
      </c>
      <c r="P2584" s="6">
        <f t="shared" si="160"/>
        <v>1</v>
      </c>
      <c r="Q2584" t="s">
        <v>8315</v>
      </c>
      <c r="R2584" t="s">
        <v>8346</v>
      </c>
      <c r="S2584" s="13">
        <f t="shared" si="161"/>
        <v>42642.988819444443</v>
      </c>
      <c r="T2584" s="13">
        <f t="shared" si="162"/>
        <v>42672.780486111107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3"/>
        <v>5.0000000000000001E-3</v>
      </c>
      <c r="P2585" s="6">
        <f t="shared" si="160"/>
        <v>1</v>
      </c>
      <c r="Q2585" t="s">
        <v>8315</v>
      </c>
      <c r="R2585" t="s">
        <v>8346</v>
      </c>
      <c r="S2585" s="13">
        <f t="shared" si="161"/>
        <v>42019.76944444445</v>
      </c>
      <c r="T2585" s="13">
        <f t="shared" si="162"/>
        <v>42079.519444444442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3"/>
        <v>0</v>
      </c>
      <c r="P2586" s="6" t="e">
        <f t="shared" si="160"/>
        <v>#DIV/0!</v>
      </c>
      <c r="Q2586" t="s">
        <v>8315</v>
      </c>
      <c r="R2586" t="s">
        <v>8346</v>
      </c>
      <c r="S2586" s="13">
        <f t="shared" si="161"/>
        <v>42140.173252314817</v>
      </c>
      <c r="T2586" s="13">
        <f t="shared" si="162"/>
        <v>42169.964918981481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3"/>
        <v>1.6666666666666668E-3</v>
      </c>
      <c r="P2587" s="6">
        <f t="shared" si="160"/>
        <v>50</v>
      </c>
      <c r="Q2587" t="s">
        <v>8315</v>
      </c>
      <c r="R2587" t="s">
        <v>8346</v>
      </c>
      <c r="S2587" s="13">
        <f t="shared" si="161"/>
        <v>41795.963333333333</v>
      </c>
      <c r="T2587" s="13">
        <f t="shared" si="162"/>
        <v>41825.754999999997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3"/>
        <v>1.6666666666666668E-3</v>
      </c>
      <c r="P2588" s="6">
        <f t="shared" si="160"/>
        <v>5</v>
      </c>
      <c r="Q2588" t="s">
        <v>8315</v>
      </c>
      <c r="R2588" t="s">
        <v>8346</v>
      </c>
      <c r="S2588" s="13">
        <f t="shared" si="161"/>
        <v>42333.330277777779</v>
      </c>
      <c r="T2588" s="13">
        <f t="shared" si="162"/>
        <v>42363.121944444443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3"/>
        <v>2.4340000000000001E-2</v>
      </c>
      <c r="P2589" s="6">
        <f t="shared" si="160"/>
        <v>202.83333333333334</v>
      </c>
      <c r="Q2589" t="s">
        <v>8315</v>
      </c>
      <c r="R2589" t="s">
        <v>8346</v>
      </c>
      <c r="S2589" s="13">
        <f t="shared" si="161"/>
        <v>42338.675381944442</v>
      </c>
      <c r="T2589" s="13">
        <f t="shared" si="162"/>
        <v>42368.467048611106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3"/>
        <v>3.8833333333333331E-2</v>
      </c>
      <c r="P2590" s="6">
        <f t="shared" si="160"/>
        <v>29.125</v>
      </c>
      <c r="Q2590" t="s">
        <v>8315</v>
      </c>
      <c r="R2590" t="s">
        <v>8346</v>
      </c>
      <c r="S2590" s="13">
        <f t="shared" si="161"/>
        <v>42042.676226851851</v>
      </c>
      <c r="T2590" s="13">
        <f t="shared" si="162"/>
        <v>42094.343055555553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3"/>
        <v>1E-4</v>
      </c>
      <c r="P2591" s="6">
        <f t="shared" si="160"/>
        <v>5</v>
      </c>
      <c r="Q2591" t="s">
        <v>8315</v>
      </c>
      <c r="R2591" t="s">
        <v>8346</v>
      </c>
      <c r="S2591" s="13">
        <f t="shared" si="161"/>
        <v>42422.536192129628</v>
      </c>
      <c r="T2591" s="13">
        <f t="shared" si="162"/>
        <v>42452.286192129628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3"/>
        <v>0</v>
      </c>
      <c r="P2592" s="6" t="e">
        <f t="shared" si="160"/>
        <v>#DIV/0!</v>
      </c>
      <c r="Q2592" t="s">
        <v>8315</v>
      </c>
      <c r="R2592" t="s">
        <v>8346</v>
      </c>
      <c r="S2592" s="13">
        <f t="shared" si="161"/>
        <v>42388.589085648149</v>
      </c>
      <c r="T2592" s="13">
        <f t="shared" si="162"/>
        <v>42395.380752314813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3"/>
        <v>1.7333333333333333E-2</v>
      </c>
      <c r="P2593" s="6">
        <f t="shared" si="160"/>
        <v>13</v>
      </c>
      <c r="Q2593" t="s">
        <v>8315</v>
      </c>
      <c r="R2593" t="s">
        <v>8346</v>
      </c>
      <c r="S2593" s="13">
        <f t="shared" si="161"/>
        <v>42382.906527777777</v>
      </c>
      <c r="T2593" s="13">
        <f t="shared" si="162"/>
        <v>42442.656527777777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3"/>
        <v>1.6666666666666668E-3</v>
      </c>
      <c r="P2594" s="6">
        <f t="shared" si="160"/>
        <v>50</v>
      </c>
      <c r="Q2594" t="s">
        <v>8315</v>
      </c>
      <c r="R2594" t="s">
        <v>8346</v>
      </c>
      <c r="S2594" s="13">
        <f t="shared" si="161"/>
        <v>41887.801168981481</v>
      </c>
      <c r="T2594" s="13">
        <f t="shared" si="162"/>
        <v>41917.592835648145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3"/>
        <v>0</v>
      </c>
      <c r="P2595" s="6" t="e">
        <f t="shared" si="160"/>
        <v>#DIV/0!</v>
      </c>
      <c r="Q2595" t="s">
        <v>8315</v>
      </c>
      <c r="R2595" t="s">
        <v>8346</v>
      </c>
      <c r="S2595" s="13">
        <f t="shared" si="161"/>
        <v>42089.84520833334</v>
      </c>
      <c r="T2595" s="13">
        <f t="shared" si="162"/>
        <v>42119.636875000004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3"/>
        <v>1.2500000000000001E-5</v>
      </c>
      <c r="P2596" s="6">
        <f t="shared" si="160"/>
        <v>1</v>
      </c>
      <c r="Q2596" t="s">
        <v>8315</v>
      </c>
      <c r="R2596" t="s">
        <v>8346</v>
      </c>
      <c r="S2596" s="13">
        <f t="shared" si="161"/>
        <v>41828.967916666668</v>
      </c>
      <c r="T2596" s="13">
        <f t="shared" si="162"/>
        <v>41858.759583333333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3"/>
        <v>0.12166666666666667</v>
      </c>
      <c r="P2597" s="6">
        <f t="shared" si="160"/>
        <v>96.05263157894737</v>
      </c>
      <c r="Q2597" t="s">
        <v>8315</v>
      </c>
      <c r="R2597" t="s">
        <v>8346</v>
      </c>
      <c r="S2597" s="13">
        <f t="shared" si="161"/>
        <v>42760.244212962964</v>
      </c>
      <c r="T2597" s="13">
        <f t="shared" si="162"/>
        <v>42790.035879629628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3"/>
        <v>0.23588571428571428</v>
      </c>
      <c r="P2598" s="6">
        <f t="shared" si="160"/>
        <v>305.77777777777777</v>
      </c>
      <c r="Q2598" t="s">
        <v>8315</v>
      </c>
      <c r="R2598" t="s">
        <v>8346</v>
      </c>
      <c r="S2598" s="13">
        <f t="shared" si="161"/>
        <v>41828.664456018516</v>
      </c>
      <c r="T2598" s="13">
        <f t="shared" si="162"/>
        <v>41858.45612268518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3"/>
        <v>5.6666666666666664E-2</v>
      </c>
      <c r="P2599" s="6">
        <f t="shared" si="160"/>
        <v>12.142857142857142</v>
      </c>
      <c r="Q2599" t="s">
        <v>8315</v>
      </c>
      <c r="R2599" t="s">
        <v>8346</v>
      </c>
      <c r="S2599" s="13">
        <f t="shared" si="161"/>
        <v>42510.341631944444</v>
      </c>
      <c r="T2599" s="13">
        <f t="shared" si="162"/>
        <v>42540.133298611108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3"/>
        <v>0.39</v>
      </c>
      <c r="P2600" s="6">
        <f t="shared" si="160"/>
        <v>83.571428571428569</v>
      </c>
      <c r="Q2600" t="s">
        <v>8315</v>
      </c>
      <c r="R2600" t="s">
        <v>8346</v>
      </c>
      <c r="S2600" s="13">
        <f t="shared" si="161"/>
        <v>42240.840289351851</v>
      </c>
      <c r="T2600" s="13">
        <f t="shared" si="162"/>
        <v>42270.631956018515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3"/>
        <v>9.9546510341776348E-3</v>
      </c>
      <c r="P2601" s="6">
        <f t="shared" si="160"/>
        <v>18</v>
      </c>
      <c r="Q2601" t="s">
        <v>8315</v>
      </c>
      <c r="R2601" t="s">
        <v>8346</v>
      </c>
      <c r="S2601" s="13">
        <f t="shared" si="161"/>
        <v>41809.754016203704</v>
      </c>
      <c r="T2601" s="13">
        <f t="shared" si="162"/>
        <v>41854.545682870368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3"/>
        <v>6.9320000000000007E-2</v>
      </c>
      <c r="P2602" s="6">
        <f t="shared" si="160"/>
        <v>115.53333333333333</v>
      </c>
      <c r="Q2602" t="s">
        <v>8315</v>
      </c>
      <c r="R2602" t="s">
        <v>8346</v>
      </c>
      <c r="S2602" s="13">
        <f t="shared" si="161"/>
        <v>42394.900462962964</v>
      </c>
      <c r="T2602" s="13">
        <f t="shared" si="162"/>
        <v>42454.650462962956</v>
      </c>
    </row>
    <row r="2603" spans="1:20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3"/>
        <v>6.6139999999999999</v>
      </c>
      <c r="P2603" s="6">
        <f t="shared" si="160"/>
        <v>21.900662251655628</v>
      </c>
      <c r="Q2603" t="s">
        <v>8336</v>
      </c>
      <c r="R2603" t="s">
        <v>8359</v>
      </c>
      <c r="S2603" s="13">
        <f t="shared" si="161"/>
        <v>41150.902187499996</v>
      </c>
      <c r="T2603" s="13">
        <f t="shared" si="162"/>
        <v>41164.957638888889</v>
      </c>
    </row>
    <row r="2604" spans="1:20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3"/>
        <v>3.2609166666666667</v>
      </c>
      <c r="P2604" s="6">
        <f t="shared" si="160"/>
        <v>80.022494887525568</v>
      </c>
      <c r="Q2604" t="s">
        <v>8336</v>
      </c>
      <c r="R2604" t="s">
        <v>8359</v>
      </c>
      <c r="S2604" s="13">
        <f t="shared" si="161"/>
        <v>41915.747314814813</v>
      </c>
      <c r="T2604" s="13">
        <f t="shared" si="162"/>
        <v>41955.680555555555</v>
      </c>
    </row>
    <row r="2605" spans="1:20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3"/>
        <v>1.0148571428571429</v>
      </c>
      <c r="P2605" s="6">
        <f t="shared" si="160"/>
        <v>35.520000000000003</v>
      </c>
      <c r="Q2605" t="s">
        <v>8336</v>
      </c>
      <c r="R2605" t="s">
        <v>8359</v>
      </c>
      <c r="S2605" s="13">
        <f t="shared" si="161"/>
        <v>41617.912662037037</v>
      </c>
      <c r="T2605" s="13">
        <f t="shared" si="162"/>
        <v>41631.704328703701</v>
      </c>
    </row>
    <row r="2606" spans="1:20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3"/>
        <v>1.0421799999999999</v>
      </c>
      <c r="P2606" s="6">
        <f t="shared" si="160"/>
        <v>64.933333333333323</v>
      </c>
      <c r="Q2606" t="s">
        <v>8336</v>
      </c>
      <c r="R2606" t="s">
        <v>8359</v>
      </c>
      <c r="S2606" s="13">
        <f t="shared" si="161"/>
        <v>40998.051192129627</v>
      </c>
      <c r="T2606" s="13">
        <f t="shared" si="162"/>
        <v>41027.842858796292</v>
      </c>
    </row>
    <row r="2607" spans="1:20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3"/>
        <v>1.0742157000000001</v>
      </c>
      <c r="P2607" s="6">
        <f t="shared" si="160"/>
        <v>60.965703745743475</v>
      </c>
      <c r="Q2607" t="s">
        <v>8336</v>
      </c>
      <c r="R2607" t="s">
        <v>8359</v>
      </c>
      <c r="S2607" s="13">
        <f t="shared" si="161"/>
        <v>42508.541550925926</v>
      </c>
      <c r="T2607" s="13">
        <f t="shared" si="162"/>
        <v>42538.33321759259</v>
      </c>
    </row>
    <row r="2608" spans="1:20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3"/>
        <v>1.1005454545454545</v>
      </c>
      <c r="P2608" s="6">
        <f t="shared" si="160"/>
        <v>31.444155844155844</v>
      </c>
      <c r="Q2608" t="s">
        <v>8336</v>
      </c>
      <c r="R2608" t="s">
        <v>8359</v>
      </c>
      <c r="S2608" s="13">
        <f t="shared" si="161"/>
        <v>41726.712754629632</v>
      </c>
      <c r="T2608" s="13">
        <f t="shared" si="162"/>
        <v>41758.504421296297</v>
      </c>
    </row>
    <row r="2609" spans="1:20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3"/>
        <v>4.077</v>
      </c>
      <c r="P2609" s="6">
        <f t="shared" si="160"/>
        <v>81.949748743718587</v>
      </c>
      <c r="Q2609" t="s">
        <v>8336</v>
      </c>
      <c r="R2609" t="s">
        <v>8359</v>
      </c>
      <c r="S2609" s="13">
        <f t="shared" si="161"/>
        <v>42184.874675925923</v>
      </c>
      <c r="T2609" s="13">
        <f t="shared" si="162"/>
        <v>42227.874999999993</v>
      </c>
    </row>
    <row r="2610" spans="1:20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3"/>
        <v>2.2392500000000002</v>
      </c>
      <c r="P2610" s="6">
        <f t="shared" si="160"/>
        <v>58.92763157894737</v>
      </c>
      <c r="Q2610" t="s">
        <v>8336</v>
      </c>
      <c r="R2610" t="s">
        <v>8359</v>
      </c>
      <c r="S2610" s="13">
        <f t="shared" si="161"/>
        <v>42767.801712962959</v>
      </c>
      <c r="T2610" s="13">
        <f t="shared" si="162"/>
        <v>42808.791666666664</v>
      </c>
    </row>
    <row r="2611" spans="1:20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3"/>
        <v>3.038011142857143</v>
      </c>
      <c r="P2611" s="6">
        <f t="shared" si="160"/>
        <v>157.29347633136095</v>
      </c>
      <c r="Q2611" t="s">
        <v>8336</v>
      </c>
      <c r="R2611" t="s">
        <v>8359</v>
      </c>
      <c r="S2611" s="13">
        <f t="shared" si="161"/>
        <v>41075.237858796296</v>
      </c>
      <c r="T2611" s="13">
        <f t="shared" si="162"/>
        <v>41105.02952546296</v>
      </c>
    </row>
    <row r="2612" spans="1:20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3"/>
        <v>1.4132510432681749</v>
      </c>
      <c r="P2612" s="6">
        <f t="shared" si="160"/>
        <v>55.758509532062391</v>
      </c>
      <c r="Q2612" t="s">
        <v>8336</v>
      </c>
      <c r="R2612" t="s">
        <v>8359</v>
      </c>
      <c r="S2612" s="13">
        <f t="shared" si="161"/>
        <v>42564.881076388891</v>
      </c>
      <c r="T2612" s="13">
        <f t="shared" si="162"/>
        <v>42604.082638888889</v>
      </c>
    </row>
    <row r="2613" spans="1:20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3"/>
        <v>27.906363636363636</v>
      </c>
      <c r="P2613" s="6">
        <f t="shared" si="160"/>
        <v>83.802893802893806</v>
      </c>
      <c r="Q2613" t="s">
        <v>8336</v>
      </c>
      <c r="R2613" t="s">
        <v>8359</v>
      </c>
      <c r="S2613" s="13">
        <f t="shared" si="161"/>
        <v>42704.335810185185</v>
      </c>
      <c r="T2613" s="13">
        <f t="shared" si="162"/>
        <v>42737.749305555553</v>
      </c>
    </row>
    <row r="2614" spans="1:20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3"/>
        <v>1.7176130000000001</v>
      </c>
      <c r="P2614" s="6">
        <f t="shared" si="160"/>
        <v>58.422210884353746</v>
      </c>
      <c r="Q2614" t="s">
        <v>8336</v>
      </c>
      <c r="R2614" t="s">
        <v>8359</v>
      </c>
      <c r="S2614" s="13">
        <f t="shared" si="161"/>
        <v>41982.143171296295</v>
      </c>
      <c r="T2614" s="13">
        <f t="shared" si="162"/>
        <v>42012.934837962959</v>
      </c>
    </row>
    <row r="2615" spans="1:20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3"/>
        <v>1.0101333333333333</v>
      </c>
      <c r="P2615" s="6">
        <f t="shared" si="160"/>
        <v>270.57142857142856</v>
      </c>
      <c r="Q2615" t="s">
        <v>8336</v>
      </c>
      <c r="R2615" t="s">
        <v>8359</v>
      </c>
      <c r="S2615" s="13">
        <f t="shared" si="161"/>
        <v>41143.81821759259</v>
      </c>
      <c r="T2615" s="13">
        <f t="shared" si="162"/>
        <v>41173.609884259255</v>
      </c>
    </row>
    <row r="2616" spans="1:20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3"/>
        <v>1.02</v>
      </c>
      <c r="P2616" s="6">
        <f t="shared" si="160"/>
        <v>107.1</v>
      </c>
      <c r="Q2616" t="s">
        <v>8336</v>
      </c>
      <c r="R2616" t="s">
        <v>8359</v>
      </c>
      <c r="S2616" s="13">
        <f t="shared" si="161"/>
        <v>41730.708472222221</v>
      </c>
      <c r="T2616" s="13">
        <f t="shared" si="162"/>
        <v>41759</v>
      </c>
    </row>
    <row r="2617" spans="1:20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3"/>
        <v>1.6976511744127936</v>
      </c>
      <c r="P2617" s="6">
        <f t="shared" si="160"/>
        <v>47.180555555555557</v>
      </c>
      <c r="Q2617" t="s">
        <v>8336</v>
      </c>
      <c r="R2617" t="s">
        <v>8359</v>
      </c>
      <c r="S2617" s="13">
        <f t="shared" si="161"/>
        <v>42453.49726851852</v>
      </c>
      <c r="T2617" s="13">
        <f t="shared" si="162"/>
        <v>42490.291666666664</v>
      </c>
    </row>
    <row r="2618" spans="1:20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3"/>
        <v>1.14534</v>
      </c>
      <c r="P2618" s="6">
        <f t="shared" si="160"/>
        <v>120.30882352941177</v>
      </c>
      <c r="Q2618" t="s">
        <v>8336</v>
      </c>
      <c r="R2618" t="s">
        <v>8359</v>
      </c>
      <c r="S2618" s="13">
        <f t="shared" si="161"/>
        <v>42211.99454861111</v>
      </c>
      <c r="T2618" s="13">
        <f t="shared" si="162"/>
        <v>42241.786215277774</v>
      </c>
    </row>
    <row r="2619" spans="1:20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3"/>
        <v>8.7759999999999998</v>
      </c>
      <c r="P2619" s="6">
        <f t="shared" si="160"/>
        <v>27.59748427672956</v>
      </c>
      <c r="Q2619" t="s">
        <v>8336</v>
      </c>
      <c r="R2619" t="s">
        <v>8359</v>
      </c>
      <c r="S2619" s="13">
        <f t="shared" si="161"/>
        <v>41902.874432870369</v>
      </c>
      <c r="T2619" s="13">
        <f t="shared" si="162"/>
        <v>41932.666099537033</v>
      </c>
    </row>
    <row r="2620" spans="1:20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3"/>
        <v>1.0538666666666667</v>
      </c>
      <c r="P2620" s="6">
        <f t="shared" si="160"/>
        <v>205.2987012987013</v>
      </c>
      <c r="Q2620" t="s">
        <v>8336</v>
      </c>
      <c r="R2620" t="s">
        <v>8359</v>
      </c>
      <c r="S2620" s="13">
        <f t="shared" si="161"/>
        <v>42279.792372685188</v>
      </c>
      <c r="T2620" s="13">
        <f t="shared" si="162"/>
        <v>42339.625706018516</v>
      </c>
    </row>
    <row r="2621" spans="1:20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3"/>
        <v>1.8839999999999999</v>
      </c>
      <c r="P2621" s="6">
        <f t="shared" si="160"/>
        <v>35.547169811320757</v>
      </c>
      <c r="Q2621" t="s">
        <v>8336</v>
      </c>
      <c r="R2621" t="s">
        <v>8359</v>
      </c>
      <c r="S2621" s="13">
        <f t="shared" si="161"/>
        <v>42273.884305555555</v>
      </c>
      <c r="T2621" s="13">
        <f t="shared" si="162"/>
        <v>42300.249999999993</v>
      </c>
    </row>
    <row r="2622" spans="1:20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3"/>
        <v>1.436523076923077</v>
      </c>
      <c r="P2622" s="6">
        <f t="shared" si="160"/>
        <v>74.639488409272587</v>
      </c>
      <c r="Q2622" t="s">
        <v>8336</v>
      </c>
      <c r="R2622" t="s">
        <v>8359</v>
      </c>
      <c r="S2622" s="13">
        <f t="shared" si="161"/>
        <v>42251.16715277778</v>
      </c>
      <c r="T2622" s="13">
        <f t="shared" si="162"/>
        <v>42287.833333333336</v>
      </c>
    </row>
    <row r="2623" spans="1:20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3"/>
        <v>1.4588000000000001</v>
      </c>
      <c r="P2623" s="6">
        <f t="shared" si="160"/>
        <v>47.058064516129029</v>
      </c>
      <c r="Q2623" t="s">
        <v>8336</v>
      </c>
      <c r="R2623" t="s">
        <v>8359</v>
      </c>
      <c r="S2623" s="13">
        <f t="shared" si="161"/>
        <v>42115.74754629629</v>
      </c>
      <c r="T2623" s="13">
        <f t="shared" si="162"/>
        <v>42145.539212962954</v>
      </c>
    </row>
    <row r="2624" spans="1:20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3"/>
        <v>1.3118399999999999</v>
      </c>
      <c r="P2624" s="6">
        <f t="shared" si="160"/>
        <v>26.591351351351353</v>
      </c>
      <c r="Q2624" t="s">
        <v>8336</v>
      </c>
      <c r="R2624" t="s">
        <v>8359</v>
      </c>
      <c r="S2624" s="13">
        <f t="shared" si="161"/>
        <v>42689.74324074074</v>
      </c>
      <c r="T2624" s="13">
        <f t="shared" si="162"/>
        <v>42734.534907407404</v>
      </c>
    </row>
    <row r="2625" spans="1:20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3"/>
        <v>1.1399999999999999</v>
      </c>
      <c r="P2625" s="6">
        <f t="shared" si="160"/>
        <v>36.774193548387096</v>
      </c>
      <c r="Q2625" t="s">
        <v>8336</v>
      </c>
      <c r="R2625" t="s">
        <v>8359</v>
      </c>
      <c r="S2625" s="13">
        <f t="shared" si="161"/>
        <v>42692.256550925929</v>
      </c>
      <c r="T2625" s="13">
        <f t="shared" si="162"/>
        <v>42706.048217592594</v>
      </c>
    </row>
    <row r="2626" spans="1:20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3"/>
        <v>13.794206249999998</v>
      </c>
      <c r="P2626" s="6">
        <f t="shared" si="160"/>
        <v>31.820544982698959</v>
      </c>
      <c r="Q2626" t="s">
        <v>8336</v>
      </c>
      <c r="R2626" t="s">
        <v>8359</v>
      </c>
      <c r="S2626" s="13">
        <f t="shared" si="161"/>
        <v>41144.42155092593</v>
      </c>
      <c r="T2626" s="13">
        <f t="shared" si="162"/>
        <v>41165.213217592594</v>
      </c>
    </row>
    <row r="2627" spans="1:20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163"/>
        <v>9.56</v>
      </c>
      <c r="P2627" s="6">
        <f t="shared" ref="P2627:P2690" si="164">E2627/L2627</f>
        <v>27.576923076923077</v>
      </c>
      <c r="Q2627" t="s">
        <v>8336</v>
      </c>
      <c r="R2627" t="s">
        <v>8359</v>
      </c>
      <c r="S2627" s="13">
        <f t="shared" ref="S2627:S2690" si="165">(((J2627/60)/60)/24)+DATE(1970,1,1)</f>
        <v>42658.810277777782</v>
      </c>
      <c r="T2627" s="13">
        <f t="shared" ref="T2627:T2690" si="166">(((I2627/60)/60)/24)+DATE(1970,1,1)+(-5/24)</f>
        <v>42683.643611111103</v>
      </c>
    </row>
    <row r="2628" spans="1:20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ref="O2628:O2691" si="167">E2628/D2628</f>
        <v>1.1200000000000001</v>
      </c>
      <c r="P2628" s="6">
        <f t="shared" si="164"/>
        <v>56</v>
      </c>
      <c r="Q2628" t="s">
        <v>8336</v>
      </c>
      <c r="R2628" t="s">
        <v>8359</v>
      </c>
      <c r="S2628" s="13">
        <f t="shared" si="165"/>
        <v>42128.628113425926</v>
      </c>
      <c r="T2628" s="13">
        <f t="shared" si="166"/>
        <v>42158.41978009259</v>
      </c>
    </row>
    <row r="2629" spans="1:20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7"/>
        <v>6.4666666666666668</v>
      </c>
      <c r="P2629" s="6">
        <f t="shared" si="164"/>
        <v>21.555555555555557</v>
      </c>
      <c r="Q2629" t="s">
        <v>8336</v>
      </c>
      <c r="R2629" t="s">
        <v>8359</v>
      </c>
      <c r="S2629" s="13">
        <f t="shared" si="165"/>
        <v>42304.829409722224</v>
      </c>
      <c r="T2629" s="13">
        <f t="shared" si="166"/>
        <v>42334.66274305556</v>
      </c>
    </row>
    <row r="2630" spans="1:20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7"/>
        <v>1.1036948748510131</v>
      </c>
      <c r="P2630" s="6">
        <f t="shared" si="164"/>
        <v>44.095238095238095</v>
      </c>
      <c r="Q2630" t="s">
        <v>8336</v>
      </c>
      <c r="R2630" t="s">
        <v>8359</v>
      </c>
      <c r="S2630" s="13">
        <f t="shared" si="165"/>
        <v>41953.966053240743</v>
      </c>
      <c r="T2630" s="13">
        <f t="shared" si="166"/>
        <v>41973.757719907408</v>
      </c>
    </row>
    <row r="2631" spans="1:20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7"/>
        <v>1.2774000000000001</v>
      </c>
      <c r="P2631" s="6">
        <f t="shared" si="164"/>
        <v>63.87</v>
      </c>
      <c r="Q2631" t="s">
        <v>8336</v>
      </c>
      <c r="R2631" t="s">
        <v>8359</v>
      </c>
      <c r="S2631" s="13">
        <f t="shared" si="165"/>
        <v>42108.538449074069</v>
      </c>
      <c r="T2631" s="13">
        <f t="shared" si="166"/>
        <v>42138.330115740733</v>
      </c>
    </row>
    <row r="2632" spans="1:20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7"/>
        <v>1.579</v>
      </c>
      <c r="P2632" s="6">
        <f t="shared" si="164"/>
        <v>38.987654320987652</v>
      </c>
      <c r="Q2632" t="s">
        <v>8336</v>
      </c>
      <c r="R2632" t="s">
        <v>8359</v>
      </c>
      <c r="S2632" s="13">
        <f t="shared" si="165"/>
        <v>42524.105462962965</v>
      </c>
      <c r="T2632" s="13">
        <f t="shared" si="166"/>
        <v>42551.208333333336</v>
      </c>
    </row>
    <row r="2633" spans="1:20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7"/>
        <v>1.1466525000000001</v>
      </c>
      <c r="P2633" s="6">
        <f t="shared" si="164"/>
        <v>80.185489510489504</v>
      </c>
      <c r="Q2633" t="s">
        <v>8336</v>
      </c>
      <c r="R2633" t="s">
        <v>8359</v>
      </c>
      <c r="S2633" s="13">
        <f t="shared" si="165"/>
        <v>42218.169293981482</v>
      </c>
      <c r="T2633" s="13">
        <f t="shared" si="166"/>
        <v>42245.960960648146</v>
      </c>
    </row>
    <row r="2634" spans="1:20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7"/>
        <v>1.3700934579439252</v>
      </c>
      <c r="P2634" s="6">
        <f t="shared" si="164"/>
        <v>34.904761904761905</v>
      </c>
      <c r="Q2634" t="s">
        <v>8336</v>
      </c>
      <c r="R2634" t="s">
        <v>8359</v>
      </c>
      <c r="S2634" s="13">
        <f t="shared" si="165"/>
        <v>42494.061793981484</v>
      </c>
      <c r="T2634" s="13">
        <f t="shared" si="166"/>
        <v>42518.853460648148</v>
      </c>
    </row>
    <row r="2635" spans="1:20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7"/>
        <v>3.5461999999999998</v>
      </c>
      <c r="P2635" s="6">
        <f t="shared" si="164"/>
        <v>89.100502512562812</v>
      </c>
      <c r="Q2635" t="s">
        <v>8336</v>
      </c>
      <c r="R2635" t="s">
        <v>8359</v>
      </c>
      <c r="S2635" s="13">
        <f t="shared" si="165"/>
        <v>41667.823287037041</v>
      </c>
      <c r="T2635" s="13">
        <f t="shared" si="166"/>
        <v>41697.75</v>
      </c>
    </row>
    <row r="2636" spans="1:20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7"/>
        <v>1.0602150537634409</v>
      </c>
      <c r="P2636" s="6">
        <f t="shared" si="164"/>
        <v>39.44</v>
      </c>
      <c r="Q2636" t="s">
        <v>8336</v>
      </c>
      <c r="R2636" t="s">
        <v>8359</v>
      </c>
      <c r="S2636" s="13">
        <f t="shared" si="165"/>
        <v>42612.656493055561</v>
      </c>
      <c r="T2636" s="13">
        <f t="shared" si="166"/>
        <v>42642.448159722226</v>
      </c>
    </row>
    <row r="2637" spans="1:20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7"/>
        <v>1</v>
      </c>
      <c r="P2637" s="6">
        <f t="shared" si="164"/>
        <v>136.9047619047619</v>
      </c>
      <c r="Q2637" t="s">
        <v>8336</v>
      </c>
      <c r="R2637" t="s">
        <v>8359</v>
      </c>
      <c r="S2637" s="13">
        <f t="shared" si="165"/>
        <v>42037.950937500005</v>
      </c>
      <c r="T2637" s="13">
        <f t="shared" si="166"/>
        <v>42072.700937499998</v>
      </c>
    </row>
    <row r="2638" spans="1:20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7"/>
        <v>1.873</v>
      </c>
      <c r="P2638" s="6">
        <f t="shared" si="164"/>
        <v>37.46</v>
      </c>
      <c r="Q2638" t="s">
        <v>8336</v>
      </c>
      <c r="R2638" t="s">
        <v>8359</v>
      </c>
      <c r="S2638" s="13">
        <f t="shared" si="165"/>
        <v>42636.614745370374</v>
      </c>
      <c r="T2638" s="13">
        <f t="shared" si="166"/>
        <v>42658.833333333336</v>
      </c>
    </row>
    <row r="2639" spans="1:20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7"/>
        <v>1.6619999999999999</v>
      </c>
      <c r="P2639" s="6">
        <f t="shared" si="164"/>
        <v>31.96153846153846</v>
      </c>
      <c r="Q2639" t="s">
        <v>8336</v>
      </c>
      <c r="R2639" t="s">
        <v>8359</v>
      </c>
      <c r="S2639" s="13">
        <f t="shared" si="165"/>
        <v>42639.549479166672</v>
      </c>
      <c r="T2639" s="13">
        <f t="shared" si="166"/>
        <v>42655.341145833336</v>
      </c>
    </row>
    <row r="2640" spans="1:20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7"/>
        <v>1.0172910662824208</v>
      </c>
      <c r="P2640" s="6">
        <f t="shared" si="164"/>
        <v>25.214285714285715</v>
      </c>
      <c r="Q2640" t="s">
        <v>8336</v>
      </c>
      <c r="R2640" t="s">
        <v>8359</v>
      </c>
      <c r="S2640" s="13">
        <f t="shared" si="165"/>
        <v>41989.913136574076</v>
      </c>
      <c r="T2640" s="13">
        <f t="shared" si="166"/>
        <v>42019.70480324074</v>
      </c>
    </row>
    <row r="2641" spans="1:20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7"/>
        <v>1.64</v>
      </c>
      <c r="P2641" s="6">
        <f t="shared" si="164"/>
        <v>10.040816326530612</v>
      </c>
      <c r="Q2641" t="s">
        <v>8336</v>
      </c>
      <c r="R2641" t="s">
        <v>8359</v>
      </c>
      <c r="S2641" s="13">
        <f t="shared" si="165"/>
        <v>42024.86513888889</v>
      </c>
      <c r="T2641" s="13">
        <f t="shared" si="166"/>
        <v>42054.656805555554</v>
      </c>
    </row>
    <row r="2642" spans="1:20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7"/>
        <v>1.0566666666666666</v>
      </c>
      <c r="P2642" s="6">
        <f t="shared" si="164"/>
        <v>45.94202898550725</v>
      </c>
      <c r="Q2642" t="s">
        <v>8336</v>
      </c>
      <c r="R2642" t="s">
        <v>8359</v>
      </c>
      <c r="S2642" s="13">
        <f t="shared" si="165"/>
        <v>42103.160578703704</v>
      </c>
      <c r="T2642" s="13">
        <f t="shared" si="166"/>
        <v>42162.952245370368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7"/>
        <v>0.01</v>
      </c>
      <c r="P2643" s="6">
        <f t="shared" si="164"/>
        <v>15</v>
      </c>
      <c r="Q2643" t="s">
        <v>8336</v>
      </c>
      <c r="R2643" t="s">
        <v>8359</v>
      </c>
      <c r="S2643" s="13">
        <f t="shared" si="165"/>
        <v>41880.827118055553</v>
      </c>
      <c r="T2643" s="13">
        <f t="shared" si="166"/>
        <v>41897.631249999999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7"/>
        <v>0</v>
      </c>
      <c r="P2644" s="6" t="e">
        <f t="shared" si="164"/>
        <v>#DIV/0!</v>
      </c>
      <c r="Q2644" t="s">
        <v>8336</v>
      </c>
      <c r="R2644" t="s">
        <v>8359</v>
      </c>
      <c r="S2644" s="13">
        <f t="shared" si="165"/>
        <v>42536.246620370366</v>
      </c>
      <c r="T2644" s="13">
        <f t="shared" si="166"/>
        <v>42566.081249999996</v>
      </c>
    </row>
    <row r="2645" spans="1:20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7"/>
        <v>0.33559730999999998</v>
      </c>
      <c r="P2645" s="6">
        <f t="shared" si="164"/>
        <v>223.58248500999335</v>
      </c>
      <c r="Q2645" t="s">
        <v>8336</v>
      </c>
      <c r="R2645" t="s">
        <v>8359</v>
      </c>
      <c r="S2645" s="13">
        <f t="shared" si="165"/>
        <v>42689.582349537035</v>
      </c>
      <c r="T2645" s="13">
        <f t="shared" si="166"/>
        <v>42725.124305555553</v>
      </c>
    </row>
    <row r="2646" spans="1:20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7"/>
        <v>2.053E-2</v>
      </c>
      <c r="P2646" s="6">
        <f t="shared" si="164"/>
        <v>39.480769230769234</v>
      </c>
      <c r="Q2646" t="s">
        <v>8336</v>
      </c>
      <c r="R2646" t="s">
        <v>8359</v>
      </c>
      <c r="S2646" s="13">
        <f t="shared" si="165"/>
        <v>42774.792071759264</v>
      </c>
      <c r="T2646" s="13">
        <f t="shared" si="166"/>
        <v>42804.583738425928</v>
      </c>
    </row>
    <row r="2647" spans="1:20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7"/>
        <v>0.105</v>
      </c>
      <c r="P2647" s="6">
        <f t="shared" si="164"/>
        <v>91.304347826086953</v>
      </c>
      <c r="Q2647" t="s">
        <v>8336</v>
      </c>
      <c r="R2647" t="s">
        <v>8359</v>
      </c>
      <c r="S2647" s="13">
        <f t="shared" si="165"/>
        <v>41921.842627314814</v>
      </c>
      <c r="T2647" s="13">
        <f t="shared" si="166"/>
        <v>41951.675960648143</v>
      </c>
    </row>
    <row r="2648" spans="1:20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7"/>
        <v>8.4172839999999999E-2</v>
      </c>
      <c r="P2648" s="6">
        <f t="shared" si="164"/>
        <v>78.666205607476627</v>
      </c>
      <c r="Q2648" t="s">
        <v>8336</v>
      </c>
      <c r="R2648" t="s">
        <v>8359</v>
      </c>
      <c r="S2648" s="13">
        <f t="shared" si="165"/>
        <v>42226.313298611116</v>
      </c>
      <c r="T2648" s="13">
        <f t="shared" si="166"/>
        <v>42256.10496527778</v>
      </c>
    </row>
    <row r="2649" spans="1:20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7"/>
        <v>1.44E-2</v>
      </c>
      <c r="P2649" s="6">
        <f t="shared" si="164"/>
        <v>12</v>
      </c>
      <c r="Q2649" t="s">
        <v>8336</v>
      </c>
      <c r="R2649" t="s">
        <v>8359</v>
      </c>
      <c r="S2649" s="13">
        <f t="shared" si="165"/>
        <v>42200.261793981481</v>
      </c>
      <c r="T2649" s="13">
        <f t="shared" si="166"/>
        <v>42230.053460648145</v>
      </c>
    </row>
    <row r="2650" spans="1:20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7"/>
        <v>8.8333333333333337E-3</v>
      </c>
      <c r="P2650" s="6">
        <f t="shared" si="164"/>
        <v>17.666666666666668</v>
      </c>
      <c r="Q2650" t="s">
        <v>8336</v>
      </c>
      <c r="R2650" t="s">
        <v>8359</v>
      </c>
      <c r="S2650" s="13">
        <f t="shared" si="165"/>
        <v>42408.714814814812</v>
      </c>
      <c r="T2650" s="13">
        <f t="shared" si="166"/>
        <v>42438.506481481476</v>
      </c>
    </row>
    <row r="2651" spans="1:20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7"/>
        <v>9.9200000000000004E-4</v>
      </c>
      <c r="P2651" s="6">
        <f t="shared" si="164"/>
        <v>41.333333333333336</v>
      </c>
      <c r="Q2651" t="s">
        <v>8336</v>
      </c>
      <c r="R2651" t="s">
        <v>8359</v>
      </c>
      <c r="S2651" s="13">
        <f t="shared" si="165"/>
        <v>42341.99700231482</v>
      </c>
      <c r="T2651" s="13">
        <f t="shared" si="166"/>
        <v>42401.788668981484</v>
      </c>
    </row>
    <row r="2652" spans="1:20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7"/>
        <v>5.966666666666667E-3</v>
      </c>
      <c r="P2652" s="6">
        <f t="shared" si="164"/>
        <v>71.599999999999994</v>
      </c>
      <c r="Q2652" t="s">
        <v>8336</v>
      </c>
      <c r="R2652" t="s">
        <v>8359</v>
      </c>
      <c r="S2652" s="13">
        <f t="shared" si="165"/>
        <v>42695.624340277776</v>
      </c>
      <c r="T2652" s="13">
        <f t="shared" si="166"/>
        <v>42725.416006944441</v>
      </c>
    </row>
    <row r="2653" spans="1:20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7"/>
        <v>1.8689285714285714E-2</v>
      </c>
      <c r="P2653" s="6">
        <f t="shared" si="164"/>
        <v>307.8235294117647</v>
      </c>
      <c r="Q2653" t="s">
        <v>8336</v>
      </c>
      <c r="R2653" t="s">
        <v>8359</v>
      </c>
      <c r="S2653" s="13">
        <f t="shared" si="165"/>
        <v>42327.805659722217</v>
      </c>
      <c r="T2653" s="13">
        <f t="shared" si="166"/>
        <v>42355.597326388881</v>
      </c>
    </row>
    <row r="2654" spans="1:20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7"/>
        <v>8.8500000000000002E-3</v>
      </c>
      <c r="P2654" s="6">
        <f t="shared" si="164"/>
        <v>80.454545454545453</v>
      </c>
      <c r="Q2654" t="s">
        <v>8336</v>
      </c>
      <c r="R2654" t="s">
        <v>8359</v>
      </c>
      <c r="S2654" s="13">
        <f t="shared" si="165"/>
        <v>41953.158854166672</v>
      </c>
      <c r="T2654" s="13">
        <f t="shared" si="166"/>
        <v>41982.950520833336</v>
      </c>
    </row>
    <row r="2655" spans="1:20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7"/>
        <v>0.1152156862745098</v>
      </c>
      <c r="P2655" s="6">
        <f t="shared" si="164"/>
        <v>83.942857142857136</v>
      </c>
      <c r="Q2655" t="s">
        <v>8336</v>
      </c>
      <c r="R2655" t="s">
        <v>8359</v>
      </c>
      <c r="S2655" s="13">
        <f t="shared" si="165"/>
        <v>41771.651932870373</v>
      </c>
      <c r="T2655" s="13">
        <f t="shared" si="166"/>
        <v>41802.958333333328</v>
      </c>
    </row>
    <row r="2656" spans="1:20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7"/>
        <v>5.1000000000000004E-4</v>
      </c>
      <c r="P2656" s="6">
        <f t="shared" si="164"/>
        <v>8.5</v>
      </c>
      <c r="Q2656" t="s">
        <v>8336</v>
      </c>
      <c r="R2656" t="s">
        <v>8359</v>
      </c>
      <c r="S2656" s="13">
        <f t="shared" si="165"/>
        <v>42055.600995370376</v>
      </c>
      <c r="T2656" s="13">
        <f t="shared" si="166"/>
        <v>42115.350995370369</v>
      </c>
    </row>
    <row r="2657" spans="1:20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7"/>
        <v>0.21033333333333334</v>
      </c>
      <c r="P2657" s="6">
        <f t="shared" si="164"/>
        <v>73.372093023255815</v>
      </c>
      <c r="Q2657" t="s">
        <v>8336</v>
      </c>
      <c r="R2657" t="s">
        <v>8359</v>
      </c>
      <c r="S2657" s="13">
        <f t="shared" si="165"/>
        <v>42381.866284722222</v>
      </c>
      <c r="T2657" s="13">
        <f t="shared" si="166"/>
        <v>42409.624999999993</v>
      </c>
    </row>
    <row r="2658" spans="1:20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7"/>
        <v>0.11436666666666667</v>
      </c>
      <c r="P2658" s="6">
        <f t="shared" si="164"/>
        <v>112.86184210526316</v>
      </c>
      <c r="Q2658" t="s">
        <v>8336</v>
      </c>
      <c r="R2658" t="s">
        <v>8359</v>
      </c>
      <c r="S2658" s="13">
        <f t="shared" si="165"/>
        <v>42767.688518518517</v>
      </c>
      <c r="T2658" s="13">
        <f t="shared" si="166"/>
        <v>42806.583333333336</v>
      </c>
    </row>
    <row r="2659" spans="1:20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7"/>
        <v>0.18737933333333334</v>
      </c>
      <c r="P2659" s="6">
        <f t="shared" si="164"/>
        <v>95.277627118644077</v>
      </c>
      <c r="Q2659" t="s">
        <v>8336</v>
      </c>
      <c r="R2659" t="s">
        <v>8359</v>
      </c>
      <c r="S2659" s="13">
        <f t="shared" si="165"/>
        <v>42551.928854166668</v>
      </c>
      <c r="T2659" s="13">
        <f t="shared" si="166"/>
        <v>42584.854166666664</v>
      </c>
    </row>
    <row r="2660" spans="1:20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7"/>
        <v>9.2857142857142856E-4</v>
      </c>
      <c r="P2660" s="6">
        <f t="shared" si="164"/>
        <v>22.75</v>
      </c>
      <c r="Q2660" t="s">
        <v>8336</v>
      </c>
      <c r="R2660" t="s">
        <v>8359</v>
      </c>
      <c r="S2660" s="13">
        <f t="shared" si="165"/>
        <v>42551.884189814817</v>
      </c>
      <c r="T2660" s="13">
        <f t="shared" si="166"/>
        <v>42581.675856481481</v>
      </c>
    </row>
    <row r="2661" spans="1:20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7"/>
        <v>2.720408163265306E-2</v>
      </c>
      <c r="P2661" s="6">
        <f t="shared" si="164"/>
        <v>133.30000000000001</v>
      </c>
      <c r="Q2661" t="s">
        <v>8336</v>
      </c>
      <c r="R2661" t="s">
        <v>8359</v>
      </c>
      <c r="S2661" s="13">
        <f t="shared" si="165"/>
        <v>42082.069560185191</v>
      </c>
      <c r="T2661" s="13">
        <f t="shared" si="166"/>
        <v>42111.861226851855</v>
      </c>
    </row>
    <row r="2662" spans="1:20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7"/>
        <v>9.5E-4</v>
      </c>
      <c r="P2662" s="6">
        <f t="shared" si="164"/>
        <v>3.8</v>
      </c>
      <c r="Q2662" t="s">
        <v>8336</v>
      </c>
      <c r="R2662" t="s">
        <v>8359</v>
      </c>
      <c r="S2662" s="13">
        <f t="shared" si="165"/>
        <v>42272.713171296295</v>
      </c>
      <c r="T2662" s="13">
        <f t="shared" si="166"/>
        <v>42332.546504629623</v>
      </c>
    </row>
    <row r="2663" spans="1:20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7"/>
        <v>1.0289999999999999</v>
      </c>
      <c r="P2663" s="6">
        <f t="shared" si="164"/>
        <v>85.75</v>
      </c>
      <c r="Q2663" t="s">
        <v>8336</v>
      </c>
      <c r="R2663" t="s">
        <v>8360</v>
      </c>
      <c r="S2663" s="13">
        <f t="shared" si="165"/>
        <v>41542.958449074074</v>
      </c>
      <c r="T2663" s="13">
        <f t="shared" si="166"/>
        <v>41572.750115740739</v>
      </c>
    </row>
    <row r="2664" spans="1:20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7"/>
        <v>1.0680000000000001</v>
      </c>
      <c r="P2664" s="6">
        <f t="shared" si="164"/>
        <v>267</v>
      </c>
      <c r="Q2664" t="s">
        <v>8336</v>
      </c>
      <c r="R2664" t="s">
        <v>8360</v>
      </c>
      <c r="S2664" s="13">
        <f t="shared" si="165"/>
        <v>42207.746678240743</v>
      </c>
      <c r="T2664" s="13">
        <f t="shared" si="166"/>
        <v>42237.538344907407</v>
      </c>
    </row>
    <row r="2665" spans="1:20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7"/>
        <v>1.0459624999999999</v>
      </c>
      <c r="P2665" s="6">
        <f t="shared" si="164"/>
        <v>373.55803571428572</v>
      </c>
      <c r="Q2665" t="s">
        <v>8336</v>
      </c>
      <c r="R2665" t="s">
        <v>8360</v>
      </c>
      <c r="S2665" s="13">
        <f t="shared" si="165"/>
        <v>42222.622766203705</v>
      </c>
      <c r="T2665" s="13">
        <f t="shared" si="166"/>
        <v>42251.416666666664</v>
      </c>
    </row>
    <row r="2666" spans="1:20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7"/>
        <v>1.0342857142857143</v>
      </c>
      <c r="P2666" s="6">
        <f t="shared" si="164"/>
        <v>174.03846153846155</v>
      </c>
      <c r="Q2666" t="s">
        <v>8336</v>
      </c>
      <c r="R2666" t="s">
        <v>8360</v>
      </c>
      <c r="S2666" s="13">
        <f t="shared" si="165"/>
        <v>42313.02542824074</v>
      </c>
      <c r="T2666" s="13">
        <f t="shared" si="166"/>
        <v>42347.082638888889</v>
      </c>
    </row>
    <row r="2667" spans="1:20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7"/>
        <v>1.2314285714285715</v>
      </c>
      <c r="P2667" s="6">
        <f t="shared" si="164"/>
        <v>93.695652173913047</v>
      </c>
      <c r="Q2667" t="s">
        <v>8336</v>
      </c>
      <c r="R2667" t="s">
        <v>8360</v>
      </c>
      <c r="S2667" s="13">
        <f t="shared" si="165"/>
        <v>42083.895532407405</v>
      </c>
      <c r="T2667" s="13">
        <f t="shared" si="166"/>
        <v>42128.687199074069</v>
      </c>
    </row>
    <row r="2668" spans="1:20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7"/>
        <v>1.592951</v>
      </c>
      <c r="P2668" s="6">
        <f t="shared" si="164"/>
        <v>77.327718446601949</v>
      </c>
      <c r="Q2668" t="s">
        <v>8336</v>
      </c>
      <c r="R2668" t="s">
        <v>8360</v>
      </c>
      <c r="S2668" s="13">
        <f t="shared" si="165"/>
        <v>42235.764340277776</v>
      </c>
      <c r="T2668" s="13">
        <f t="shared" si="166"/>
        <v>42272.666666666664</v>
      </c>
    </row>
    <row r="2669" spans="1:20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7"/>
        <v>1.1066666666666667</v>
      </c>
      <c r="P2669" s="6">
        <f t="shared" si="164"/>
        <v>92.222222222222229</v>
      </c>
      <c r="Q2669" t="s">
        <v>8336</v>
      </c>
      <c r="R2669" t="s">
        <v>8360</v>
      </c>
      <c r="S2669" s="13">
        <f t="shared" si="165"/>
        <v>42380.926111111112</v>
      </c>
      <c r="T2669" s="13">
        <f t="shared" si="166"/>
        <v>42410.717777777776</v>
      </c>
    </row>
    <row r="2670" spans="1:20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7"/>
        <v>1.7070000000000001</v>
      </c>
      <c r="P2670" s="6">
        <f t="shared" si="164"/>
        <v>60.964285714285715</v>
      </c>
      <c r="Q2670" t="s">
        <v>8336</v>
      </c>
      <c r="R2670" t="s">
        <v>8360</v>
      </c>
      <c r="S2670" s="13">
        <f t="shared" si="165"/>
        <v>42275.588715277772</v>
      </c>
      <c r="T2670" s="13">
        <f t="shared" si="166"/>
        <v>42317.397222222215</v>
      </c>
    </row>
    <row r="2671" spans="1:20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7"/>
        <v>1.25125</v>
      </c>
      <c r="P2671" s="6">
        <f t="shared" si="164"/>
        <v>91</v>
      </c>
      <c r="Q2671" t="s">
        <v>8336</v>
      </c>
      <c r="R2671" t="s">
        <v>8360</v>
      </c>
      <c r="S2671" s="13">
        <f t="shared" si="165"/>
        <v>42319.035833333335</v>
      </c>
      <c r="T2671" s="13">
        <f t="shared" si="166"/>
        <v>42378.827499999999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7"/>
        <v>6.4158609339642042E-2</v>
      </c>
      <c r="P2672" s="6">
        <f t="shared" si="164"/>
        <v>41.583333333333336</v>
      </c>
      <c r="Q2672" t="s">
        <v>8336</v>
      </c>
      <c r="R2672" t="s">
        <v>8360</v>
      </c>
      <c r="S2672" s="13">
        <f t="shared" si="165"/>
        <v>41821.020601851851</v>
      </c>
      <c r="T2672" s="13">
        <f t="shared" si="166"/>
        <v>41848.812268518515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7"/>
        <v>0.11344</v>
      </c>
      <c r="P2673" s="6">
        <f t="shared" si="164"/>
        <v>33.761904761904759</v>
      </c>
      <c r="Q2673" t="s">
        <v>8336</v>
      </c>
      <c r="R2673" t="s">
        <v>8360</v>
      </c>
      <c r="S2673" s="13">
        <f t="shared" si="165"/>
        <v>41962.749027777783</v>
      </c>
      <c r="T2673" s="13">
        <f t="shared" si="166"/>
        <v>41992.609722222223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7"/>
        <v>0.33189999999999997</v>
      </c>
      <c r="P2674" s="6">
        <f t="shared" si="164"/>
        <v>70.61702127659575</v>
      </c>
      <c r="Q2674" t="s">
        <v>8336</v>
      </c>
      <c r="R2674" t="s">
        <v>8360</v>
      </c>
      <c r="S2674" s="13">
        <f t="shared" si="165"/>
        <v>42344.884143518517</v>
      </c>
      <c r="T2674" s="13">
        <f t="shared" si="166"/>
        <v>42366.041666666664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7"/>
        <v>0.27579999999999999</v>
      </c>
      <c r="P2675" s="6">
        <f t="shared" si="164"/>
        <v>167.15151515151516</v>
      </c>
      <c r="Q2675" t="s">
        <v>8336</v>
      </c>
      <c r="R2675" t="s">
        <v>8360</v>
      </c>
      <c r="S2675" s="13">
        <f t="shared" si="165"/>
        <v>41912.541655092595</v>
      </c>
      <c r="T2675" s="13">
        <f t="shared" si="166"/>
        <v>41941.739583333328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7"/>
        <v>0.62839999999999996</v>
      </c>
      <c r="P2676" s="6">
        <f t="shared" si="164"/>
        <v>128.61988304093566</v>
      </c>
      <c r="Q2676" t="s">
        <v>8336</v>
      </c>
      <c r="R2676" t="s">
        <v>8360</v>
      </c>
      <c r="S2676" s="13">
        <f t="shared" si="165"/>
        <v>42529.632754629631</v>
      </c>
      <c r="T2676" s="13">
        <f t="shared" si="166"/>
        <v>42555.999305555553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7"/>
        <v>7.5880000000000003E-2</v>
      </c>
      <c r="P2677" s="6">
        <f t="shared" si="164"/>
        <v>65.41379310344827</v>
      </c>
      <c r="Q2677" t="s">
        <v>8336</v>
      </c>
      <c r="R2677" t="s">
        <v>8360</v>
      </c>
      <c r="S2677" s="13">
        <f t="shared" si="165"/>
        <v>41923.857511574075</v>
      </c>
      <c r="T2677" s="13">
        <f t="shared" si="166"/>
        <v>41953.690844907404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7"/>
        <v>0.50380952380952382</v>
      </c>
      <c r="P2678" s="6">
        <f t="shared" si="164"/>
        <v>117.55555555555556</v>
      </c>
      <c r="Q2678" t="s">
        <v>8336</v>
      </c>
      <c r="R2678" t="s">
        <v>8360</v>
      </c>
      <c r="S2678" s="13">
        <f t="shared" si="165"/>
        <v>42482.624699074076</v>
      </c>
      <c r="T2678" s="13">
        <f t="shared" si="166"/>
        <v>42512.416365740741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7"/>
        <v>0.17512820512820512</v>
      </c>
      <c r="P2679" s="6">
        <f t="shared" si="164"/>
        <v>126.48148148148148</v>
      </c>
      <c r="Q2679" t="s">
        <v>8336</v>
      </c>
      <c r="R2679" t="s">
        <v>8360</v>
      </c>
      <c r="S2679" s="13">
        <f t="shared" si="165"/>
        <v>41793.029432870368</v>
      </c>
      <c r="T2679" s="13">
        <f t="shared" si="166"/>
        <v>41822.821099537032</v>
      </c>
    </row>
    <row r="2680" spans="1:20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7"/>
        <v>1.3750000000000001E-4</v>
      </c>
      <c r="P2680" s="6">
        <f t="shared" si="164"/>
        <v>550</v>
      </c>
      <c r="Q2680" t="s">
        <v>8336</v>
      </c>
      <c r="R2680" t="s">
        <v>8360</v>
      </c>
      <c r="S2680" s="13">
        <f t="shared" si="165"/>
        <v>42241.798206018517</v>
      </c>
      <c r="T2680" s="13">
        <f t="shared" si="166"/>
        <v>42271.589872685181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7"/>
        <v>3.3E-3</v>
      </c>
      <c r="P2681" s="6">
        <f t="shared" si="164"/>
        <v>44</v>
      </c>
      <c r="Q2681" t="s">
        <v>8336</v>
      </c>
      <c r="R2681" t="s">
        <v>8360</v>
      </c>
      <c r="S2681" s="13">
        <f t="shared" si="165"/>
        <v>42033.001087962963</v>
      </c>
      <c r="T2681" s="13">
        <f t="shared" si="166"/>
        <v>42062.792754629627</v>
      </c>
    </row>
    <row r="2682" spans="1:20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7"/>
        <v>8.6250000000000007E-3</v>
      </c>
      <c r="P2682" s="6">
        <f t="shared" si="164"/>
        <v>69</v>
      </c>
      <c r="Q2682" t="s">
        <v>8336</v>
      </c>
      <c r="R2682" t="s">
        <v>8360</v>
      </c>
      <c r="S2682" s="13">
        <f t="shared" si="165"/>
        <v>42436.211701388893</v>
      </c>
      <c r="T2682" s="13">
        <f t="shared" si="166"/>
        <v>42465.961701388886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7"/>
        <v>6.875E-3</v>
      </c>
      <c r="P2683" s="6">
        <f t="shared" si="164"/>
        <v>27.5</v>
      </c>
      <c r="Q2683" t="s">
        <v>8315</v>
      </c>
      <c r="R2683" t="s">
        <v>8346</v>
      </c>
      <c r="S2683" s="13">
        <f t="shared" si="165"/>
        <v>41805.895254629628</v>
      </c>
      <c r="T2683" s="13">
        <f t="shared" si="166"/>
        <v>41830.686921296292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7"/>
        <v>0.28299999999999997</v>
      </c>
      <c r="P2684" s="6">
        <f t="shared" si="164"/>
        <v>84.9</v>
      </c>
      <c r="Q2684" t="s">
        <v>8315</v>
      </c>
      <c r="R2684" t="s">
        <v>8346</v>
      </c>
      <c r="S2684" s="13">
        <f t="shared" si="165"/>
        <v>41932.871990740743</v>
      </c>
      <c r="T2684" s="13">
        <f t="shared" si="166"/>
        <v>41965.040972222218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7"/>
        <v>2.3999999999999998E-3</v>
      </c>
      <c r="P2685" s="6">
        <f t="shared" si="164"/>
        <v>12</v>
      </c>
      <c r="Q2685" t="s">
        <v>8315</v>
      </c>
      <c r="R2685" t="s">
        <v>8346</v>
      </c>
      <c r="S2685" s="13">
        <f t="shared" si="165"/>
        <v>42034.75509259259</v>
      </c>
      <c r="T2685" s="13">
        <f t="shared" si="166"/>
        <v>42064.546759259254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7"/>
        <v>1.1428571428571429E-2</v>
      </c>
      <c r="P2686" s="6">
        <f t="shared" si="164"/>
        <v>200</v>
      </c>
      <c r="Q2686" t="s">
        <v>8315</v>
      </c>
      <c r="R2686" t="s">
        <v>8346</v>
      </c>
      <c r="S2686" s="13">
        <f t="shared" si="165"/>
        <v>41820.914641203701</v>
      </c>
      <c r="T2686" s="13">
        <f t="shared" si="166"/>
        <v>41860.706307870365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7"/>
        <v>2.0000000000000001E-4</v>
      </c>
      <c r="P2687" s="6">
        <f t="shared" si="164"/>
        <v>10</v>
      </c>
      <c r="Q2687" t="s">
        <v>8315</v>
      </c>
      <c r="R2687" t="s">
        <v>8346</v>
      </c>
      <c r="S2687" s="13">
        <f t="shared" si="165"/>
        <v>42061.69594907407</v>
      </c>
      <c r="T2687" s="13">
        <f t="shared" si="166"/>
        <v>42121.445949074077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7"/>
        <v>0</v>
      </c>
      <c r="P2688" s="6" t="e">
        <f t="shared" si="164"/>
        <v>#DIV/0!</v>
      </c>
      <c r="Q2688" t="s">
        <v>8315</v>
      </c>
      <c r="R2688" t="s">
        <v>8346</v>
      </c>
      <c r="S2688" s="13">
        <f t="shared" si="165"/>
        <v>41892.974803240737</v>
      </c>
      <c r="T2688" s="13">
        <f t="shared" si="166"/>
        <v>41912.766469907401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7"/>
        <v>0</v>
      </c>
      <c r="P2689" s="6" t="e">
        <f t="shared" si="164"/>
        <v>#DIV/0!</v>
      </c>
      <c r="Q2689" t="s">
        <v>8315</v>
      </c>
      <c r="R2689" t="s">
        <v>8346</v>
      </c>
      <c r="S2689" s="13">
        <f t="shared" si="165"/>
        <v>42154.64025462963</v>
      </c>
      <c r="T2689" s="13">
        <f t="shared" si="166"/>
        <v>42184.431921296295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7"/>
        <v>1.48E-3</v>
      </c>
      <c r="P2690" s="6">
        <f t="shared" si="164"/>
        <v>5.2857142857142856</v>
      </c>
      <c r="Q2690" t="s">
        <v>8315</v>
      </c>
      <c r="R2690" t="s">
        <v>8346</v>
      </c>
      <c r="S2690" s="13">
        <f t="shared" si="165"/>
        <v>42028.118865740747</v>
      </c>
      <c r="T2690" s="13">
        <f t="shared" si="166"/>
        <v>42058.916666666664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167"/>
        <v>2.8571428571428571E-5</v>
      </c>
      <c r="P2691" s="6">
        <f t="shared" ref="P2691:P2754" si="168">E2691/L2691</f>
        <v>1</v>
      </c>
      <c r="Q2691" t="s">
        <v>8315</v>
      </c>
      <c r="R2691" t="s">
        <v>8346</v>
      </c>
      <c r="S2691" s="13">
        <f t="shared" ref="S2691:S2754" si="169">(((J2691/60)/60)/24)+DATE(1970,1,1)</f>
        <v>42551.961689814809</v>
      </c>
      <c r="T2691" s="13">
        <f t="shared" ref="T2691:T2754" si="170">(((I2691/60)/60)/24)+DATE(1970,1,1)+(-5/24)</f>
        <v>42581.753356481473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ref="O2692:O2755" si="171">E2692/D2692</f>
        <v>0.107325</v>
      </c>
      <c r="P2692" s="6">
        <f t="shared" si="168"/>
        <v>72.762711864406782</v>
      </c>
      <c r="Q2692" t="s">
        <v>8315</v>
      </c>
      <c r="R2692" t="s">
        <v>8346</v>
      </c>
      <c r="S2692" s="13">
        <f t="shared" si="169"/>
        <v>42113.105046296296</v>
      </c>
      <c r="T2692" s="13">
        <f t="shared" si="170"/>
        <v>42157.89671296296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71"/>
        <v>5.3846153846153844E-4</v>
      </c>
      <c r="P2693" s="6">
        <f t="shared" si="168"/>
        <v>17.5</v>
      </c>
      <c r="Q2693" t="s">
        <v>8315</v>
      </c>
      <c r="R2693" t="s">
        <v>8346</v>
      </c>
      <c r="S2693" s="13">
        <f t="shared" si="169"/>
        <v>42089.724039351851</v>
      </c>
      <c r="T2693" s="13">
        <f t="shared" si="170"/>
        <v>42134.515706018516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71"/>
        <v>7.1428571428571426E-3</v>
      </c>
      <c r="P2694" s="6">
        <f t="shared" si="168"/>
        <v>25</v>
      </c>
      <c r="Q2694" t="s">
        <v>8315</v>
      </c>
      <c r="R2694" t="s">
        <v>8346</v>
      </c>
      <c r="S2694" s="13">
        <f t="shared" si="169"/>
        <v>42058.334027777775</v>
      </c>
      <c r="T2694" s="13">
        <f t="shared" si="170"/>
        <v>42088.084027777775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71"/>
        <v>8.0000000000000002E-3</v>
      </c>
      <c r="P2695" s="6">
        <f t="shared" si="168"/>
        <v>13.333333333333334</v>
      </c>
      <c r="Q2695" t="s">
        <v>8315</v>
      </c>
      <c r="R2695" t="s">
        <v>8346</v>
      </c>
      <c r="S2695" s="13">
        <f t="shared" si="169"/>
        <v>41834.138495370367</v>
      </c>
      <c r="T2695" s="13">
        <f t="shared" si="170"/>
        <v>41863.930162037032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71"/>
        <v>3.3333333333333335E-5</v>
      </c>
      <c r="P2696" s="6">
        <f t="shared" si="168"/>
        <v>1</v>
      </c>
      <c r="Q2696" t="s">
        <v>8315</v>
      </c>
      <c r="R2696" t="s">
        <v>8346</v>
      </c>
      <c r="S2696" s="13">
        <f t="shared" si="169"/>
        <v>41878.140497685185</v>
      </c>
      <c r="T2696" s="13">
        <f t="shared" si="170"/>
        <v>41907.932164351849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71"/>
        <v>4.7333333333333333E-3</v>
      </c>
      <c r="P2697" s="6">
        <f t="shared" si="168"/>
        <v>23.666666666666668</v>
      </c>
      <c r="Q2697" t="s">
        <v>8315</v>
      </c>
      <c r="R2697" t="s">
        <v>8346</v>
      </c>
      <c r="S2697" s="13">
        <f t="shared" si="169"/>
        <v>42048.181921296295</v>
      </c>
      <c r="T2697" s="13">
        <f t="shared" si="170"/>
        <v>42107.931921296295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71"/>
        <v>5.6500000000000002E-2</v>
      </c>
      <c r="P2698" s="6">
        <f t="shared" si="168"/>
        <v>89.21052631578948</v>
      </c>
      <c r="Q2698" t="s">
        <v>8315</v>
      </c>
      <c r="R2698" t="s">
        <v>8346</v>
      </c>
      <c r="S2698" s="13">
        <f t="shared" si="169"/>
        <v>41964.844444444447</v>
      </c>
      <c r="T2698" s="13">
        <f t="shared" si="170"/>
        <v>41998.636111111111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71"/>
        <v>0.26352173913043481</v>
      </c>
      <c r="P2699" s="6">
        <f t="shared" si="168"/>
        <v>116.55769230769231</v>
      </c>
      <c r="Q2699" t="s">
        <v>8315</v>
      </c>
      <c r="R2699" t="s">
        <v>8346</v>
      </c>
      <c r="S2699" s="13">
        <f t="shared" si="169"/>
        <v>42187.940081018518</v>
      </c>
      <c r="T2699" s="13">
        <f t="shared" si="170"/>
        <v>42218.708333333336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71"/>
        <v>3.2512500000000002E-3</v>
      </c>
      <c r="P2700" s="6">
        <f t="shared" si="168"/>
        <v>13.005000000000001</v>
      </c>
      <c r="Q2700" t="s">
        <v>8315</v>
      </c>
      <c r="R2700" t="s">
        <v>8346</v>
      </c>
      <c r="S2700" s="13">
        <f t="shared" si="169"/>
        <v>41787.898240740738</v>
      </c>
      <c r="T2700" s="13">
        <f t="shared" si="170"/>
        <v>41817.689907407403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71"/>
        <v>0</v>
      </c>
      <c r="P2701" s="6" t="e">
        <f t="shared" si="168"/>
        <v>#DIV/0!</v>
      </c>
      <c r="Q2701" t="s">
        <v>8315</v>
      </c>
      <c r="R2701" t="s">
        <v>8346</v>
      </c>
      <c r="S2701" s="13">
        <f t="shared" si="169"/>
        <v>41829.896562499998</v>
      </c>
      <c r="T2701" s="13">
        <f t="shared" si="170"/>
        <v>41859.688229166662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71"/>
        <v>7.0007000700070005E-3</v>
      </c>
      <c r="P2702" s="6">
        <f t="shared" si="168"/>
        <v>17.5</v>
      </c>
      <c r="Q2702" t="s">
        <v>8315</v>
      </c>
      <c r="R2702" t="s">
        <v>8346</v>
      </c>
      <c r="S2702" s="13">
        <f t="shared" si="169"/>
        <v>41870.87467592593</v>
      </c>
      <c r="T2702" s="13">
        <f t="shared" si="170"/>
        <v>41900.666342592594</v>
      </c>
    </row>
    <row r="2703" spans="1:20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71"/>
        <v>0.46176470588235297</v>
      </c>
      <c r="P2703" s="6">
        <f t="shared" si="168"/>
        <v>34.130434782608695</v>
      </c>
      <c r="Q2703" t="s">
        <v>8334</v>
      </c>
      <c r="R2703" t="s">
        <v>8361</v>
      </c>
      <c r="S2703" s="13">
        <f t="shared" si="169"/>
        <v>42801.774699074071</v>
      </c>
      <c r="T2703" s="13">
        <f t="shared" si="170"/>
        <v>42832.524699074071</v>
      </c>
    </row>
    <row r="2704" spans="1:20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71"/>
        <v>0.34410000000000002</v>
      </c>
      <c r="P2704" s="6">
        <f t="shared" si="168"/>
        <v>132.34615384615384</v>
      </c>
      <c r="Q2704" t="s">
        <v>8334</v>
      </c>
      <c r="R2704" t="s">
        <v>8361</v>
      </c>
      <c r="S2704" s="13">
        <f t="shared" si="169"/>
        <v>42800.801817129628</v>
      </c>
      <c r="T2704" s="13">
        <f t="shared" si="170"/>
        <v>42830.551817129628</v>
      </c>
    </row>
    <row r="2705" spans="1:20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71"/>
        <v>1.0375000000000001</v>
      </c>
      <c r="P2705" s="6">
        <f t="shared" si="168"/>
        <v>922.22222222222217</v>
      </c>
      <c r="Q2705" t="s">
        <v>8334</v>
      </c>
      <c r="R2705" t="s">
        <v>8361</v>
      </c>
      <c r="S2705" s="13">
        <f t="shared" si="169"/>
        <v>42756.690162037034</v>
      </c>
      <c r="T2705" s="13">
        <f t="shared" si="170"/>
        <v>42816.440162037034</v>
      </c>
    </row>
    <row r="2706" spans="1:20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71"/>
        <v>6.0263157894736845E-2</v>
      </c>
      <c r="P2706" s="6">
        <f t="shared" si="168"/>
        <v>163.57142857142858</v>
      </c>
      <c r="Q2706" t="s">
        <v>8334</v>
      </c>
      <c r="R2706" t="s">
        <v>8361</v>
      </c>
      <c r="S2706" s="13">
        <f t="shared" si="169"/>
        <v>42787.862430555557</v>
      </c>
      <c r="T2706" s="13">
        <f t="shared" si="170"/>
        <v>42830.61243055555</v>
      </c>
    </row>
    <row r="2707" spans="1:20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71"/>
        <v>0.10539393939393939</v>
      </c>
      <c r="P2707" s="6">
        <f t="shared" si="168"/>
        <v>217.375</v>
      </c>
      <c r="Q2707" t="s">
        <v>8334</v>
      </c>
      <c r="R2707" t="s">
        <v>8361</v>
      </c>
      <c r="S2707" s="13">
        <f t="shared" si="169"/>
        <v>42773.916180555556</v>
      </c>
      <c r="T2707" s="13">
        <f t="shared" si="170"/>
        <v>42818.666180555556</v>
      </c>
    </row>
    <row r="2708" spans="1:20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71"/>
        <v>1.1229714285714285</v>
      </c>
      <c r="P2708" s="6">
        <f t="shared" si="168"/>
        <v>149.44486692015209</v>
      </c>
      <c r="Q2708" t="s">
        <v>8334</v>
      </c>
      <c r="R2708" t="s">
        <v>8361</v>
      </c>
      <c r="S2708" s="13">
        <f t="shared" si="169"/>
        <v>41899.294942129629</v>
      </c>
      <c r="T2708" s="13">
        <f t="shared" si="170"/>
        <v>41928.082638888889</v>
      </c>
    </row>
    <row r="2709" spans="1:20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71"/>
        <v>3.50844625</v>
      </c>
      <c r="P2709" s="6">
        <f t="shared" si="168"/>
        <v>71.237487309644663</v>
      </c>
      <c r="Q2709" t="s">
        <v>8334</v>
      </c>
      <c r="R2709" t="s">
        <v>8361</v>
      </c>
      <c r="S2709" s="13">
        <f t="shared" si="169"/>
        <v>41391.782905092594</v>
      </c>
      <c r="T2709" s="13">
        <f t="shared" si="170"/>
        <v>41421.082638888889</v>
      </c>
    </row>
    <row r="2710" spans="1:20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71"/>
        <v>2.3321535</v>
      </c>
      <c r="P2710" s="6">
        <f t="shared" si="168"/>
        <v>44.464318398474738</v>
      </c>
      <c r="Q2710" t="s">
        <v>8334</v>
      </c>
      <c r="R2710" t="s">
        <v>8361</v>
      </c>
      <c r="S2710" s="13">
        <f t="shared" si="169"/>
        <v>42512.698217592595</v>
      </c>
      <c r="T2710" s="13">
        <f t="shared" si="170"/>
        <v>42572.489884259259</v>
      </c>
    </row>
    <row r="2711" spans="1:20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71"/>
        <v>1.01606</v>
      </c>
      <c r="P2711" s="6">
        <f t="shared" si="168"/>
        <v>164.94480519480518</v>
      </c>
      <c r="Q2711" t="s">
        <v>8334</v>
      </c>
      <c r="R2711" t="s">
        <v>8361</v>
      </c>
      <c r="S2711" s="13">
        <f t="shared" si="169"/>
        <v>42612.149780092594</v>
      </c>
      <c r="T2711" s="13">
        <f t="shared" si="170"/>
        <v>42646.957638888889</v>
      </c>
    </row>
    <row r="2712" spans="1:20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71"/>
        <v>1.5390035000000002</v>
      </c>
      <c r="P2712" s="6">
        <f t="shared" si="168"/>
        <v>84.871516544117654</v>
      </c>
      <c r="Q2712" t="s">
        <v>8334</v>
      </c>
      <c r="R2712" t="s">
        <v>8361</v>
      </c>
      <c r="S2712" s="13">
        <f t="shared" si="169"/>
        <v>41828.229490740741</v>
      </c>
      <c r="T2712" s="13">
        <f t="shared" si="170"/>
        <v>41859.875</v>
      </c>
    </row>
    <row r="2713" spans="1:20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71"/>
        <v>1.007161125319693</v>
      </c>
      <c r="P2713" s="6">
        <f t="shared" si="168"/>
        <v>53.945205479452056</v>
      </c>
      <c r="Q2713" t="s">
        <v>8334</v>
      </c>
      <c r="R2713" t="s">
        <v>8361</v>
      </c>
      <c r="S2713" s="13">
        <f t="shared" si="169"/>
        <v>41780.745254629634</v>
      </c>
      <c r="T2713" s="13">
        <f t="shared" si="170"/>
        <v>41810.709027777775</v>
      </c>
    </row>
    <row r="2714" spans="1:20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71"/>
        <v>1.3138181818181818</v>
      </c>
      <c r="P2714" s="6">
        <f t="shared" si="168"/>
        <v>50.531468531468533</v>
      </c>
      <c r="Q2714" t="s">
        <v>8334</v>
      </c>
      <c r="R2714" t="s">
        <v>8361</v>
      </c>
      <c r="S2714" s="13">
        <f t="shared" si="169"/>
        <v>41432.062037037038</v>
      </c>
      <c r="T2714" s="13">
        <f t="shared" si="170"/>
        <v>41468.541666666664</v>
      </c>
    </row>
    <row r="2715" spans="1:20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71"/>
        <v>1.0224133333333334</v>
      </c>
      <c r="P2715" s="6">
        <f t="shared" si="168"/>
        <v>108.00140845070422</v>
      </c>
      <c r="Q2715" t="s">
        <v>8334</v>
      </c>
      <c r="R2715" t="s">
        <v>8361</v>
      </c>
      <c r="S2715" s="13">
        <f t="shared" si="169"/>
        <v>42322.653749999998</v>
      </c>
      <c r="T2715" s="13">
        <f t="shared" si="170"/>
        <v>42362.445416666662</v>
      </c>
    </row>
    <row r="2716" spans="1:20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71"/>
        <v>1.1635599999999999</v>
      </c>
      <c r="P2716" s="6">
        <f t="shared" si="168"/>
        <v>95.373770491803285</v>
      </c>
      <c r="Q2716" t="s">
        <v>8334</v>
      </c>
      <c r="R2716" t="s">
        <v>8361</v>
      </c>
      <c r="S2716" s="13">
        <f t="shared" si="169"/>
        <v>42629.655046296291</v>
      </c>
      <c r="T2716" s="13">
        <f t="shared" si="170"/>
        <v>42657.749999999993</v>
      </c>
    </row>
    <row r="2717" spans="1:20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71"/>
        <v>2.6462241666666664</v>
      </c>
      <c r="P2717" s="6">
        <f t="shared" si="168"/>
        <v>57.631016333938291</v>
      </c>
      <c r="Q2717" t="s">
        <v>8334</v>
      </c>
      <c r="R2717" t="s">
        <v>8361</v>
      </c>
      <c r="S2717" s="13">
        <f t="shared" si="169"/>
        <v>42387.398472222223</v>
      </c>
      <c r="T2717" s="13">
        <f t="shared" si="170"/>
        <v>42421.190138888887</v>
      </c>
    </row>
    <row r="2718" spans="1:20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71"/>
        <v>1.1998010000000001</v>
      </c>
      <c r="P2718" s="6">
        <f t="shared" si="168"/>
        <v>64.160481283422456</v>
      </c>
      <c r="Q2718" t="s">
        <v>8334</v>
      </c>
      <c r="R2718" t="s">
        <v>8361</v>
      </c>
      <c r="S2718" s="13">
        <f t="shared" si="169"/>
        <v>42255.333252314813</v>
      </c>
      <c r="T2718" s="13">
        <f t="shared" si="170"/>
        <v>42285.124918981477</v>
      </c>
    </row>
    <row r="2719" spans="1:20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71"/>
        <v>1.2010400000000001</v>
      </c>
      <c r="P2719" s="6">
        <f t="shared" si="168"/>
        <v>92.387692307692305</v>
      </c>
      <c r="Q2719" t="s">
        <v>8334</v>
      </c>
      <c r="R2719" t="s">
        <v>8361</v>
      </c>
      <c r="S2719" s="13">
        <f t="shared" si="169"/>
        <v>41934.914918981485</v>
      </c>
      <c r="T2719" s="13">
        <f t="shared" si="170"/>
        <v>41979.748252314814</v>
      </c>
    </row>
    <row r="2720" spans="1:20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71"/>
        <v>1.0358333333333334</v>
      </c>
      <c r="P2720" s="6">
        <f t="shared" si="168"/>
        <v>125.97972972972973</v>
      </c>
      <c r="Q2720" t="s">
        <v>8334</v>
      </c>
      <c r="R2720" t="s">
        <v>8361</v>
      </c>
      <c r="S2720" s="13">
        <f t="shared" si="169"/>
        <v>42465.596585648149</v>
      </c>
      <c r="T2720" s="13">
        <f t="shared" si="170"/>
        <v>42493.749999999993</v>
      </c>
    </row>
    <row r="2721" spans="1:20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71"/>
        <v>1.0883333333333334</v>
      </c>
      <c r="P2721" s="6">
        <f t="shared" si="168"/>
        <v>94.637681159420296</v>
      </c>
      <c r="Q2721" t="s">
        <v>8334</v>
      </c>
      <c r="R2721" t="s">
        <v>8361</v>
      </c>
      <c r="S2721" s="13">
        <f t="shared" si="169"/>
        <v>42418.031180555554</v>
      </c>
      <c r="T2721" s="13">
        <f t="shared" si="170"/>
        <v>42477.781180555547</v>
      </c>
    </row>
    <row r="2722" spans="1:20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71"/>
        <v>1.1812400000000001</v>
      </c>
      <c r="P2722" s="6">
        <f t="shared" si="168"/>
        <v>170.69942196531792</v>
      </c>
      <c r="Q2722" t="s">
        <v>8334</v>
      </c>
      <c r="R2722" t="s">
        <v>8361</v>
      </c>
      <c r="S2722" s="13">
        <f t="shared" si="169"/>
        <v>42655.465891203698</v>
      </c>
      <c r="T2722" s="13">
        <f t="shared" si="170"/>
        <v>42685.299224537033</v>
      </c>
    </row>
    <row r="2723" spans="1:20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71"/>
        <v>14.62</v>
      </c>
      <c r="P2723" s="6">
        <f t="shared" si="168"/>
        <v>40.762081784386616</v>
      </c>
      <c r="Q2723" t="s">
        <v>8336</v>
      </c>
      <c r="R2723" t="s">
        <v>8355</v>
      </c>
      <c r="S2723" s="13">
        <f t="shared" si="169"/>
        <v>41493.543958333335</v>
      </c>
      <c r="T2723" s="13">
        <f t="shared" si="170"/>
        <v>41523.583333333328</v>
      </c>
    </row>
    <row r="2724" spans="1:20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71"/>
        <v>2.5253999999999999</v>
      </c>
      <c r="P2724" s="6">
        <f t="shared" si="168"/>
        <v>68.254054054054052</v>
      </c>
      <c r="Q2724" t="s">
        <v>8336</v>
      </c>
      <c r="R2724" t="s">
        <v>8355</v>
      </c>
      <c r="S2724" s="13">
        <f t="shared" si="169"/>
        <v>42704.857094907406</v>
      </c>
      <c r="T2724" s="13">
        <f t="shared" si="170"/>
        <v>42764.64876157407</v>
      </c>
    </row>
    <row r="2725" spans="1:20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71"/>
        <v>1.4005000000000001</v>
      </c>
      <c r="P2725" s="6">
        <f t="shared" si="168"/>
        <v>95.48863636363636</v>
      </c>
      <c r="Q2725" t="s">
        <v>8336</v>
      </c>
      <c r="R2725" t="s">
        <v>8355</v>
      </c>
      <c r="S2725" s="13">
        <f t="shared" si="169"/>
        <v>41944.83898148148</v>
      </c>
      <c r="T2725" s="13">
        <f t="shared" si="170"/>
        <v>42004.672314814808</v>
      </c>
    </row>
    <row r="2726" spans="1:20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71"/>
        <v>2.9687520259319289</v>
      </c>
      <c r="P2726" s="6">
        <f t="shared" si="168"/>
        <v>7.1902649656526005</v>
      </c>
      <c r="Q2726" t="s">
        <v>8336</v>
      </c>
      <c r="R2726" t="s">
        <v>8355</v>
      </c>
      <c r="S2726" s="13">
        <f t="shared" si="169"/>
        <v>42199.32707175926</v>
      </c>
      <c r="T2726" s="13">
        <f t="shared" si="170"/>
        <v>42231.118738425925</v>
      </c>
    </row>
    <row r="2727" spans="1:20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71"/>
        <v>1.445425</v>
      </c>
      <c r="P2727" s="6">
        <f t="shared" si="168"/>
        <v>511.65486725663715</v>
      </c>
      <c r="Q2727" t="s">
        <v>8336</v>
      </c>
      <c r="R2727" t="s">
        <v>8355</v>
      </c>
      <c r="S2727" s="13">
        <f t="shared" si="169"/>
        <v>42745.744618055556</v>
      </c>
      <c r="T2727" s="13">
        <f t="shared" si="170"/>
        <v>42795.53628472222</v>
      </c>
    </row>
    <row r="2728" spans="1:20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71"/>
        <v>1.05745</v>
      </c>
      <c r="P2728" s="6">
        <f t="shared" si="168"/>
        <v>261.74504950495049</v>
      </c>
      <c r="Q2728" t="s">
        <v>8336</v>
      </c>
      <c r="R2728" t="s">
        <v>8355</v>
      </c>
      <c r="S2728" s="13">
        <f t="shared" si="169"/>
        <v>42452.579988425925</v>
      </c>
      <c r="T2728" s="13">
        <f t="shared" si="170"/>
        <v>42482.371655092589</v>
      </c>
    </row>
    <row r="2729" spans="1:20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71"/>
        <v>4.9321000000000002</v>
      </c>
      <c r="P2729" s="6">
        <f t="shared" si="168"/>
        <v>69.760961810466767</v>
      </c>
      <c r="Q2729" t="s">
        <v>8336</v>
      </c>
      <c r="R2729" t="s">
        <v>8355</v>
      </c>
      <c r="S2729" s="13">
        <f t="shared" si="169"/>
        <v>42198.676655092597</v>
      </c>
      <c r="T2729" s="13">
        <f t="shared" si="170"/>
        <v>42223.468321759261</v>
      </c>
    </row>
    <row r="2730" spans="1:20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71"/>
        <v>2.0182666666666669</v>
      </c>
      <c r="P2730" s="6">
        <f t="shared" si="168"/>
        <v>77.229591836734699</v>
      </c>
      <c r="Q2730" t="s">
        <v>8336</v>
      </c>
      <c r="R2730" t="s">
        <v>8355</v>
      </c>
      <c r="S2730" s="13">
        <f t="shared" si="169"/>
        <v>42333.59993055556</v>
      </c>
      <c r="T2730" s="13">
        <f t="shared" si="170"/>
        <v>42368.391597222224</v>
      </c>
    </row>
    <row r="2731" spans="1:20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71"/>
        <v>1.0444</v>
      </c>
      <c r="P2731" s="6">
        <f t="shared" si="168"/>
        <v>340.56521739130437</v>
      </c>
      <c r="Q2731" t="s">
        <v>8336</v>
      </c>
      <c r="R2731" t="s">
        <v>8355</v>
      </c>
      <c r="S2731" s="13">
        <f t="shared" si="169"/>
        <v>42095.240706018521</v>
      </c>
      <c r="T2731" s="13">
        <f t="shared" si="170"/>
        <v>42125.032372685186</v>
      </c>
    </row>
    <row r="2732" spans="1:20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71"/>
        <v>1.7029262962962963</v>
      </c>
      <c r="P2732" s="6">
        <f t="shared" si="168"/>
        <v>67.417903225806455</v>
      </c>
      <c r="Q2732" t="s">
        <v>8336</v>
      </c>
      <c r="R2732" t="s">
        <v>8355</v>
      </c>
      <c r="S2732" s="13">
        <f t="shared" si="169"/>
        <v>41351.541377314818</v>
      </c>
      <c r="T2732" s="13">
        <f t="shared" si="170"/>
        <v>41386.333043981482</v>
      </c>
    </row>
    <row r="2733" spans="1:20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71"/>
        <v>1.0430333333333333</v>
      </c>
      <c r="P2733" s="6">
        <f t="shared" si="168"/>
        <v>845.70270270270271</v>
      </c>
      <c r="Q2733" t="s">
        <v>8336</v>
      </c>
      <c r="R2733" t="s">
        <v>8355</v>
      </c>
      <c r="S2733" s="13">
        <f t="shared" si="169"/>
        <v>41872.525717592594</v>
      </c>
      <c r="T2733" s="13">
        <f t="shared" si="170"/>
        <v>41929.958333333328</v>
      </c>
    </row>
    <row r="2734" spans="1:20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71"/>
        <v>1.1825000000000001</v>
      </c>
      <c r="P2734" s="6">
        <f t="shared" si="168"/>
        <v>97.191780821917803</v>
      </c>
      <c r="Q2734" t="s">
        <v>8336</v>
      </c>
      <c r="R2734" t="s">
        <v>8355</v>
      </c>
      <c r="S2734" s="13">
        <f t="shared" si="169"/>
        <v>41389.808194444442</v>
      </c>
      <c r="T2734" s="13">
        <f t="shared" si="170"/>
        <v>41421.791666666664</v>
      </c>
    </row>
    <row r="2735" spans="1:20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71"/>
        <v>1.07538</v>
      </c>
      <c r="P2735" s="6">
        <f t="shared" si="168"/>
        <v>451.84033613445376</v>
      </c>
      <c r="Q2735" t="s">
        <v>8336</v>
      </c>
      <c r="R2735" t="s">
        <v>8355</v>
      </c>
      <c r="S2735" s="13">
        <f t="shared" si="169"/>
        <v>42044.272847222222</v>
      </c>
      <c r="T2735" s="13">
        <f t="shared" si="170"/>
        <v>42104.022847222215</v>
      </c>
    </row>
    <row r="2736" spans="1:20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71"/>
        <v>22603</v>
      </c>
      <c r="P2736" s="6">
        <f t="shared" si="168"/>
        <v>138.66871165644173</v>
      </c>
      <c r="Q2736" t="s">
        <v>8336</v>
      </c>
      <c r="R2736" t="s">
        <v>8355</v>
      </c>
      <c r="S2736" s="13">
        <f t="shared" si="169"/>
        <v>42626.668888888889</v>
      </c>
      <c r="T2736" s="13">
        <f t="shared" si="170"/>
        <v>42656.707638888889</v>
      </c>
    </row>
    <row r="2737" spans="1:20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71"/>
        <v>9.7813466666666677</v>
      </c>
      <c r="P2737" s="6">
        <f t="shared" si="168"/>
        <v>21.640147492625371</v>
      </c>
      <c r="Q2737" t="s">
        <v>8336</v>
      </c>
      <c r="R2737" t="s">
        <v>8355</v>
      </c>
      <c r="S2737" s="13">
        <f t="shared" si="169"/>
        <v>41316.120949074073</v>
      </c>
      <c r="T2737" s="13">
        <f t="shared" si="170"/>
        <v>41346.625</v>
      </c>
    </row>
    <row r="2738" spans="1:20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71"/>
        <v>1.2290000000000001</v>
      </c>
      <c r="P2738" s="6">
        <f t="shared" si="168"/>
        <v>169.51724137931035</v>
      </c>
      <c r="Q2738" t="s">
        <v>8336</v>
      </c>
      <c r="R2738" t="s">
        <v>8355</v>
      </c>
      <c r="S2738" s="13">
        <f t="shared" si="169"/>
        <v>41722.666354166664</v>
      </c>
      <c r="T2738" s="13">
        <f t="shared" si="170"/>
        <v>41752.458020833328</v>
      </c>
    </row>
    <row r="2739" spans="1:20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71"/>
        <v>2.4606080000000001</v>
      </c>
      <c r="P2739" s="6">
        <f t="shared" si="168"/>
        <v>161.88210526315791</v>
      </c>
      <c r="Q2739" t="s">
        <v>8336</v>
      </c>
      <c r="R2739" t="s">
        <v>8355</v>
      </c>
      <c r="S2739" s="13">
        <f t="shared" si="169"/>
        <v>41611.917673611111</v>
      </c>
      <c r="T2739" s="13">
        <f t="shared" si="170"/>
        <v>41654.583333333328</v>
      </c>
    </row>
    <row r="2740" spans="1:20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71"/>
        <v>1.4794</v>
      </c>
      <c r="P2740" s="6">
        <f t="shared" si="168"/>
        <v>493.13333333333333</v>
      </c>
      <c r="Q2740" t="s">
        <v>8336</v>
      </c>
      <c r="R2740" t="s">
        <v>8355</v>
      </c>
      <c r="S2740" s="13">
        <f t="shared" si="169"/>
        <v>42620.143564814818</v>
      </c>
      <c r="T2740" s="13">
        <f t="shared" si="170"/>
        <v>42679.935231481482</v>
      </c>
    </row>
    <row r="2741" spans="1:20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71"/>
        <v>3.8409090909090908</v>
      </c>
      <c r="P2741" s="6">
        <f t="shared" si="168"/>
        <v>22.120418848167539</v>
      </c>
      <c r="Q2741" t="s">
        <v>8336</v>
      </c>
      <c r="R2741" t="s">
        <v>8355</v>
      </c>
      <c r="S2741" s="13">
        <f t="shared" si="169"/>
        <v>41719.887928240743</v>
      </c>
      <c r="T2741" s="13">
        <f t="shared" si="170"/>
        <v>41764.679594907408</v>
      </c>
    </row>
    <row r="2742" spans="1:20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71"/>
        <v>1.0333333333333334</v>
      </c>
      <c r="P2742" s="6">
        <f t="shared" si="168"/>
        <v>18.235294117647058</v>
      </c>
      <c r="Q2742" t="s">
        <v>8336</v>
      </c>
      <c r="R2742" t="s">
        <v>8355</v>
      </c>
      <c r="S2742" s="13">
        <f t="shared" si="169"/>
        <v>42045.031851851847</v>
      </c>
      <c r="T2742" s="13">
        <f t="shared" si="170"/>
        <v>42074.781851851854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71"/>
        <v>4.3750000000000004E-3</v>
      </c>
      <c r="P2743" s="6">
        <f t="shared" si="168"/>
        <v>8.75</v>
      </c>
      <c r="Q2743" t="s">
        <v>8339</v>
      </c>
      <c r="R2743" t="s">
        <v>8362</v>
      </c>
      <c r="S2743" s="13">
        <f t="shared" si="169"/>
        <v>41911.657430555555</v>
      </c>
      <c r="T2743" s="13">
        <f t="shared" si="170"/>
        <v>41931.879861111105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71"/>
        <v>0.29239999999999999</v>
      </c>
      <c r="P2744" s="6">
        <f t="shared" si="168"/>
        <v>40.611111111111114</v>
      </c>
      <c r="Q2744" t="s">
        <v>8339</v>
      </c>
      <c r="R2744" t="s">
        <v>8362</v>
      </c>
      <c r="S2744" s="13">
        <f t="shared" si="169"/>
        <v>41030.719756944447</v>
      </c>
      <c r="T2744" s="13">
        <f t="shared" si="170"/>
        <v>41044.511423611111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71"/>
        <v>0</v>
      </c>
      <c r="P2745" s="6" t="e">
        <f t="shared" si="168"/>
        <v>#DIV/0!</v>
      </c>
      <c r="Q2745" t="s">
        <v>8339</v>
      </c>
      <c r="R2745" t="s">
        <v>8362</v>
      </c>
      <c r="S2745" s="13">
        <f t="shared" si="169"/>
        <v>42632.328784722224</v>
      </c>
      <c r="T2745" s="13">
        <f t="shared" si="170"/>
        <v>42662.120451388888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71"/>
        <v>5.2187499999999998E-2</v>
      </c>
      <c r="P2746" s="6">
        <f t="shared" si="168"/>
        <v>37.954545454545453</v>
      </c>
      <c r="Q2746" t="s">
        <v>8339</v>
      </c>
      <c r="R2746" t="s">
        <v>8362</v>
      </c>
      <c r="S2746" s="13">
        <f t="shared" si="169"/>
        <v>40938.062476851854</v>
      </c>
      <c r="T2746" s="13">
        <f t="shared" si="170"/>
        <v>40967.854143518518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71"/>
        <v>0.21887499999999999</v>
      </c>
      <c r="P2747" s="6">
        <f t="shared" si="168"/>
        <v>35.734693877551024</v>
      </c>
      <c r="Q2747" t="s">
        <v>8339</v>
      </c>
      <c r="R2747" t="s">
        <v>8362</v>
      </c>
      <c r="S2747" s="13">
        <f t="shared" si="169"/>
        <v>41044.988055555557</v>
      </c>
      <c r="T2747" s="13">
        <f t="shared" si="170"/>
        <v>41104.779722222222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71"/>
        <v>0.26700000000000002</v>
      </c>
      <c r="P2748" s="6">
        <f t="shared" si="168"/>
        <v>42.157894736842103</v>
      </c>
      <c r="Q2748" t="s">
        <v>8339</v>
      </c>
      <c r="R2748" t="s">
        <v>8362</v>
      </c>
      <c r="S2748" s="13">
        <f t="shared" si="169"/>
        <v>41850.781377314815</v>
      </c>
      <c r="T2748" s="13">
        <f t="shared" si="170"/>
        <v>41880.57304398148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71"/>
        <v>0.28000000000000003</v>
      </c>
      <c r="P2749" s="6">
        <f t="shared" si="168"/>
        <v>35</v>
      </c>
      <c r="Q2749" t="s">
        <v>8339</v>
      </c>
      <c r="R2749" t="s">
        <v>8362</v>
      </c>
      <c r="S2749" s="13">
        <f t="shared" si="169"/>
        <v>41044.64811342593</v>
      </c>
      <c r="T2749" s="13">
        <f t="shared" si="170"/>
        <v>41075.923611111109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71"/>
        <v>1.06E-2</v>
      </c>
      <c r="P2750" s="6">
        <f t="shared" si="168"/>
        <v>13.25</v>
      </c>
      <c r="Q2750" t="s">
        <v>8339</v>
      </c>
      <c r="R2750" t="s">
        <v>8362</v>
      </c>
      <c r="S2750" s="13">
        <f t="shared" si="169"/>
        <v>42585.7106712963</v>
      </c>
      <c r="T2750" s="13">
        <f t="shared" si="170"/>
        <v>42615.502337962964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71"/>
        <v>1.0999999999999999E-2</v>
      </c>
      <c r="P2751" s="6">
        <f t="shared" si="168"/>
        <v>55</v>
      </c>
      <c r="Q2751" t="s">
        <v>8339</v>
      </c>
      <c r="R2751" t="s">
        <v>8362</v>
      </c>
      <c r="S2751" s="13">
        <f t="shared" si="169"/>
        <v>42068.799039351856</v>
      </c>
      <c r="T2751" s="13">
        <f t="shared" si="170"/>
        <v>42098.549039351848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71"/>
        <v>0</v>
      </c>
      <c r="P2752" s="6" t="e">
        <f t="shared" si="168"/>
        <v>#DIV/0!</v>
      </c>
      <c r="Q2752" t="s">
        <v>8339</v>
      </c>
      <c r="R2752" t="s">
        <v>8362</v>
      </c>
      <c r="S2752" s="13">
        <f t="shared" si="169"/>
        <v>41078.899826388886</v>
      </c>
      <c r="T2752" s="13">
        <f t="shared" si="170"/>
        <v>41090.625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71"/>
        <v>0</v>
      </c>
      <c r="P2753" s="6" t="e">
        <f t="shared" si="168"/>
        <v>#DIV/0!</v>
      </c>
      <c r="Q2753" t="s">
        <v>8339</v>
      </c>
      <c r="R2753" t="s">
        <v>8362</v>
      </c>
      <c r="S2753" s="13">
        <f t="shared" si="169"/>
        <v>41747.887060185189</v>
      </c>
      <c r="T2753" s="13">
        <f t="shared" si="170"/>
        <v>41807.678726851853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71"/>
        <v>0.11458333333333333</v>
      </c>
      <c r="P2754" s="6">
        <f t="shared" si="168"/>
        <v>39.285714285714285</v>
      </c>
      <c r="Q2754" t="s">
        <v>8339</v>
      </c>
      <c r="R2754" t="s">
        <v>8362</v>
      </c>
      <c r="S2754" s="13">
        <f t="shared" si="169"/>
        <v>40855.765092592592</v>
      </c>
      <c r="T2754" s="13">
        <f t="shared" si="170"/>
        <v>40895.556759259256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171"/>
        <v>0.19</v>
      </c>
      <c r="P2755" s="6">
        <f t="shared" ref="P2755:P2818" si="172">E2755/L2755</f>
        <v>47.5</v>
      </c>
      <c r="Q2755" t="s">
        <v>8339</v>
      </c>
      <c r="R2755" t="s">
        <v>8362</v>
      </c>
      <c r="S2755" s="13">
        <f t="shared" ref="S2755:S2818" si="173">(((J2755/60)/60)/24)+DATE(1970,1,1)</f>
        <v>41117.900729166664</v>
      </c>
      <c r="T2755" s="13">
        <f t="shared" ref="T2755:T2818" si="174">(((I2755/60)/60)/24)+DATE(1970,1,1)+(-5/24)</f>
        <v>41147.692395833328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ref="O2756:O2819" si="175">E2756/D2756</f>
        <v>0</v>
      </c>
      <c r="P2756" s="6" t="e">
        <f t="shared" si="172"/>
        <v>#DIV/0!</v>
      </c>
      <c r="Q2756" t="s">
        <v>8339</v>
      </c>
      <c r="R2756" t="s">
        <v>8362</v>
      </c>
      <c r="S2756" s="13">
        <f t="shared" si="173"/>
        <v>41863.636006944449</v>
      </c>
      <c r="T2756" s="13">
        <f t="shared" si="174"/>
        <v>41893.427673611113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5"/>
        <v>0.52</v>
      </c>
      <c r="P2757" s="6">
        <f t="shared" si="172"/>
        <v>17.333333333333332</v>
      </c>
      <c r="Q2757" t="s">
        <v>8339</v>
      </c>
      <c r="R2757" t="s">
        <v>8362</v>
      </c>
      <c r="S2757" s="13">
        <f t="shared" si="173"/>
        <v>42072.790821759263</v>
      </c>
      <c r="T2757" s="13">
        <f t="shared" si="174"/>
        <v>42102.582488425927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5"/>
        <v>0.1048</v>
      </c>
      <c r="P2758" s="6">
        <f t="shared" si="172"/>
        <v>31.757575757575758</v>
      </c>
      <c r="Q2758" t="s">
        <v>8339</v>
      </c>
      <c r="R2758" t="s">
        <v>8362</v>
      </c>
      <c r="S2758" s="13">
        <f t="shared" si="173"/>
        <v>41620.90047453704</v>
      </c>
      <c r="T2758" s="13">
        <f t="shared" si="174"/>
        <v>41650.692141203705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5"/>
        <v>6.6666666666666671E-3</v>
      </c>
      <c r="P2759" s="6">
        <f t="shared" si="172"/>
        <v>5</v>
      </c>
      <c r="Q2759" t="s">
        <v>8339</v>
      </c>
      <c r="R2759" t="s">
        <v>8362</v>
      </c>
      <c r="S2759" s="13">
        <f t="shared" si="173"/>
        <v>42573.65662037037</v>
      </c>
      <c r="T2759" s="13">
        <f t="shared" si="174"/>
        <v>42588.448287037034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5"/>
        <v>0.11700000000000001</v>
      </c>
      <c r="P2760" s="6">
        <f t="shared" si="172"/>
        <v>39</v>
      </c>
      <c r="Q2760" t="s">
        <v>8339</v>
      </c>
      <c r="R2760" t="s">
        <v>8362</v>
      </c>
      <c r="S2760" s="13">
        <f t="shared" si="173"/>
        <v>42639.441932870366</v>
      </c>
      <c r="T2760" s="13">
        <f t="shared" si="174"/>
        <v>42653.23359953703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5"/>
        <v>0.105</v>
      </c>
      <c r="P2761" s="6">
        <f t="shared" si="172"/>
        <v>52.5</v>
      </c>
      <c r="Q2761" t="s">
        <v>8339</v>
      </c>
      <c r="R2761" t="s">
        <v>8362</v>
      </c>
      <c r="S2761" s="13">
        <f t="shared" si="173"/>
        <v>42524.36650462963</v>
      </c>
      <c r="T2761" s="13">
        <f t="shared" si="174"/>
        <v>42567.158171296294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5"/>
        <v>0</v>
      </c>
      <c r="P2762" s="6" t="e">
        <f t="shared" si="172"/>
        <v>#DIV/0!</v>
      </c>
      <c r="Q2762" t="s">
        <v>8339</v>
      </c>
      <c r="R2762" t="s">
        <v>8362</v>
      </c>
      <c r="S2762" s="13">
        <f t="shared" si="173"/>
        <v>41415.461319444446</v>
      </c>
      <c r="T2762" s="13">
        <f t="shared" si="174"/>
        <v>41445.252986111111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5"/>
        <v>7.1999999999999998E-3</v>
      </c>
      <c r="P2763" s="6">
        <f t="shared" si="172"/>
        <v>9</v>
      </c>
      <c r="Q2763" t="s">
        <v>8339</v>
      </c>
      <c r="R2763" t="s">
        <v>8362</v>
      </c>
      <c r="S2763" s="13">
        <f t="shared" si="173"/>
        <v>41247.063576388886</v>
      </c>
      <c r="T2763" s="13">
        <f t="shared" si="174"/>
        <v>41276.85524305555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5"/>
        <v>7.6923076923076927E-3</v>
      </c>
      <c r="P2764" s="6">
        <f t="shared" si="172"/>
        <v>25</v>
      </c>
      <c r="Q2764" t="s">
        <v>8339</v>
      </c>
      <c r="R2764" t="s">
        <v>8362</v>
      </c>
      <c r="S2764" s="13">
        <f t="shared" si="173"/>
        <v>40927.036979166667</v>
      </c>
      <c r="T2764" s="13">
        <f t="shared" si="174"/>
        <v>40986.786979166667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5"/>
        <v>2.2842639593908631E-3</v>
      </c>
      <c r="P2765" s="6">
        <f t="shared" si="172"/>
        <v>30</v>
      </c>
      <c r="Q2765" t="s">
        <v>8339</v>
      </c>
      <c r="R2765" t="s">
        <v>8362</v>
      </c>
      <c r="S2765" s="13">
        <f t="shared" si="173"/>
        <v>41373.579675925925</v>
      </c>
      <c r="T2765" s="13">
        <f t="shared" si="174"/>
        <v>41418.371342592589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5"/>
        <v>1.125E-2</v>
      </c>
      <c r="P2766" s="6">
        <f t="shared" si="172"/>
        <v>11.25</v>
      </c>
      <c r="Q2766" t="s">
        <v>8339</v>
      </c>
      <c r="R2766" t="s">
        <v>8362</v>
      </c>
      <c r="S2766" s="13">
        <f t="shared" si="173"/>
        <v>41030.292025462964</v>
      </c>
      <c r="T2766" s="13">
        <f t="shared" si="174"/>
        <v>41059.583333333328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5"/>
        <v>0</v>
      </c>
      <c r="P2767" s="6" t="e">
        <f t="shared" si="172"/>
        <v>#DIV/0!</v>
      </c>
      <c r="Q2767" t="s">
        <v>8339</v>
      </c>
      <c r="R2767" t="s">
        <v>8362</v>
      </c>
      <c r="S2767" s="13">
        <f t="shared" si="173"/>
        <v>41194.579027777778</v>
      </c>
      <c r="T2767" s="13">
        <f t="shared" si="174"/>
        <v>41210.370694444442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5"/>
        <v>0.02</v>
      </c>
      <c r="P2768" s="6">
        <f t="shared" si="172"/>
        <v>25</v>
      </c>
      <c r="Q2768" t="s">
        <v>8339</v>
      </c>
      <c r="R2768" t="s">
        <v>8362</v>
      </c>
      <c r="S2768" s="13">
        <f t="shared" si="173"/>
        <v>40736.668032407404</v>
      </c>
      <c r="T2768" s="13">
        <f t="shared" si="174"/>
        <v>40766.459699074068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5"/>
        <v>8.5000000000000006E-3</v>
      </c>
      <c r="P2769" s="6">
        <f t="shared" si="172"/>
        <v>11.333333333333334</v>
      </c>
      <c r="Q2769" t="s">
        <v>8339</v>
      </c>
      <c r="R2769" t="s">
        <v>8362</v>
      </c>
      <c r="S2769" s="13">
        <f t="shared" si="173"/>
        <v>42172.958912037036</v>
      </c>
      <c r="T2769" s="13">
        <f t="shared" si="174"/>
        <v>42232.750578703701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5"/>
        <v>0.14314285714285716</v>
      </c>
      <c r="P2770" s="6">
        <f t="shared" si="172"/>
        <v>29.470588235294116</v>
      </c>
      <c r="Q2770" t="s">
        <v>8339</v>
      </c>
      <c r="R2770" t="s">
        <v>8362</v>
      </c>
      <c r="S2770" s="13">
        <f t="shared" si="173"/>
        <v>40967.614849537036</v>
      </c>
      <c r="T2770" s="13">
        <f t="shared" si="174"/>
        <v>40997.364849537036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5"/>
        <v>2.5000000000000001E-3</v>
      </c>
      <c r="P2771" s="6">
        <f t="shared" si="172"/>
        <v>1</v>
      </c>
      <c r="Q2771" t="s">
        <v>8339</v>
      </c>
      <c r="R2771" t="s">
        <v>8362</v>
      </c>
      <c r="S2771" s="13">
        <f t="shared" si="173"/>
        <v>41745.826273148145</v>
      </c>
      <c r="T2771" s="13">
        <f t="shared" si="174"/>
        <v>41795.617939814809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5"/>
        <v>0.1041125</v>
      </c>
      <c r="P2772" s="6">
        <f t="shared" si="172"/>
        <v>63.098484848484851</v>
      </c>
      <c r="Q2772" t="s">
        <v>8339</v>
      </c>
      <c r="R2772" t="s">
        <v>8362</v>
      </c>
      <c r="S2772" s="13">
        <f t="shared" si="173"/>
        <v>41686.705208333333</v>
      </c>
      <c r="T2772" s="13">
        <f t="shared" si="174"/>
        <v>41716.455208333333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5"/>
        <v>0</v>
      </c>
      <c r="P2773" s="6" t="e">
        <f t="shared" si="172"/>
        <v>#DIV/0!</v>
      </c>
      <c r="Q2773" t="s">
        <v>8339</v>
      </c>
      <c r="R2773" t="s">
        <v>8362</v>
      </c>
      <c r="S2773" s="13">
        <f t="shared" si="173"/>
        <v>41257.531712962962</v>
      </c>
      <c r="T2773" s="13">
        <f t="shared" si="174"/>
        <v>41306.5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5"/>
        <v>0</v>
      </c>
      <c r="P2774" s="6" t="e">
        <f t="shared" si="172"/>
        <v>#DIV/0!</v>
      </c>
      <c r="Q2774" t="s">
        <v>8339</v>
      </c>
      <c r="R2774" t="s">
        <v>8362</v>
      </c>
      <c r="S2774" s="13">
        <f t="shared" si="173"/>
        <v>41537.869143518517</v>
      </c>
      <c r="T2774" s="13">
        <f t="shared" si="174"/>
        <v>41552.660810185182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5"/>
        <v>1.8867924528301887E-3</v>
      </c>
      <c r="P2775" s="6">
        <f t="shared" si="172"/>
        <v>1</v>
      </c>
      <c r="Q2775" t="s">
        <v>8339</v>
      </c>
      <c r="R2775" t="s">
        <v>8362</v>
      </c>
      <c r="S2775" s="13">
        <f t="shared" si="173"/>
        <v>42474.86482638889</v>
      </c>
      <c r="T2775" s="13">
        <f t="shared" si="174"/>
        <v>42484.656493055554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5"/>
        <v>0.14249999999999999</v>
      </c>
      <c r="P2776" s="6">
        <f t="shared" si="172"/>
        <v>43.846153846153847</v>
      </c>
      <c r="Q2776" t="s">
        <v>8339</v>
      </c>
      <c r="R2776" t="s">
        <v>8362</v>
      </c>
      <c r="S2776" s="13">
        <f t="shared" si="173"/>
        <v>41311.126481481479</v>
      </c>
      <c r="T2776" s="13">
        <f t="shared" si="174"/>
        <v>41340.918148148143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5"/>
        <v>0.03</v>
      </c>
      <c r="P2777" s="6">
        <f t="shared" si="172"/>
        <v>75</v>
      </c>
      <c r="Q2777" t="s">
        <v>8339</v>
      </c>
      <c r="R2777" t="s">
        <v>8362</v>
      </c>
      <c r="S2777" s="13">
        <f t="shared" si="173"/>
        <v>40863.013356481482</v>
      </c>
      <c r="T2777" s="13">
        <f t="shared" si="174"/>
        <v>40892.805023148147</v>
      </c>
    </row>
    <row r="2778" spans="1:20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5"/>
        <v>7.8809523809523815E-2</v>
      </c>
      <c r="P2778" s="6">
        <f t="shared" si="172"/>
        <v>45.972222222222221</v>
      </c>
      <c r="Q2778" t="s">
        <v>8339</v>
      </c>
      <c r="R2778" t="s">
        <v>8362</v>
      </c>
      <c r="S2778" s="13">
        <f t="shared" si="173"/>
        <v>42136.297175925924</v>
      </c>
      <c r="T2778" s="13">
        <f t="shared" si="174"/>
        <v>42167.088842592588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5"/>
        <v>3.3333333333333335E-3</v>
      </c>
      <c r="P2779" s="6">
        <f t="shared" si="172"/>
        <v>10</v>
      </c>
      <c r="Q2779" t="s">
        <v>8339</v>
      </c>
      <c r="R2779" t="s">
        <v>8362</v>
      </c>
      <c r="S2779" s="13">
        <f t="shared" si="173"/>
        <v>42172.669027777782</v>
      </c>
      <c r="T2779" s="13">
        <f t="shared" si="174"/>
        <v>42202.460694444446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5"/>
        <v>0.25545454545454543</v>
      </c>
      <c r="P2780" s="6">
        <f t="shared" si="172"/>
        <v>93.666666666666671</v>
      </c>
      <c r="Q2780" t="s">
        <v>8339</v>
      </c>
      <c r="R2780" t="s">
        <v>8362</v>
      </c>
      <c r="S2780" s="13">
        <f t="shared" si="173"/>
        <v>41846.978078703702</v>
      </c>
      <c r="T2780" s="13">
        <f t="shared" si="174"/>
        <v>41876.769745370366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5"/>
        <v>2.12E-2</v>
      </c>
      <c r="P2781" s="6">
        <f t="shared" si="172"/>
        <v>53</v>
      </c>
      <c r="Q2781" t="s">
        <v>8339</v>
      </c>
      <c r="R2781" t="s">
        <v>8362</v>
      </c>
      <c r="S2781" s="13">
        <f t="shared" si="173"/>
        <v>42300.585891203707</v>
      </c>
      <c r="T2781" s="13">
        <f t="shared" si="174"/>
        <v>42330.419224537036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5"/>
        <v>0</v>
      </c>
      <c r="P2782" s="6" t="e">
        <f t="shared" si="172"/>
        <v>#DIV/0!</v>
      </c>
      <c r="Q2782" t="s">
        <v>8339</v>
      </c>
      <c r="R2782" t="s">
        <v>8362</v>
      </c>
      <c r="S2782" s="13">
        <f t="shared" si="173"/>
        <v>42774.447777777779</v>
      </c>
      <c r="T2782" s="13">
        <f t="shared" si="174"/>
        <v>42804.239444444444</v>
      </c>
    </row>
    <row r="2783" spans="1:20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5"/>
        <v>1.0528</v>
      </c>
      <c r="P2783" s="6">
        <f t="shared" si="172"/>
        <v>47</v>
      </c>
      <c r="Q2783" t="s">
        <v>8334</v>
      </c>
      <c r="R2783" t="s">
        <v>8335</v>
      </c>
      <c r="S2783" s="13">
        <f t="shared" si="173"/>
        <v>42018.94159722222</v>
      </c>
      <c r="T2783" s="13">
        <f t="shared" si="174"/>
        <v>42047.083333333336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5"/>
        <v>1.2</v>
      </c>
      <c r="P2784" s="6">
        <f t="shared" si="172"/>
        <v>66.666666666666671</v>
      </c>
      <c r="Q2784" t="s">
        <v>8334</v>
      </c>
      <c r="R2784" t="s">
        <v>8335</v>
      </c>
      <c r="S2784" s="13">
        <f t="shared" si="173"/>
        <v>42026.924976851849</v>
      </c>
      <c r="T2784" s="13">
        <f t="shared" si="174"/>
        <v>42051.999305555553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5"/>
        <v>1.145</v>
      </c>
      <c r="P2785" s="6">
        <f t="shared" si="172"/>
        <v>18.770491803278688</v>
      </c>
      <c r="Q2785" t="s">
        <v>8334</v>
      </c>
      <c r="R2785" t="s">
        <v>8335</v>
      </c>
      <c r="S2785" s="13">
        <f t="shared" si="173"/>
        <v>42103.535254629634</v>
      </c>
      <c r="T2785" s="13">
        <f t="shared" si="174"/>
        <v>42117.326921296299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5"/>
        <v>1.19</v>
      </c>
      <c r="P2786" s="6">
        <f t="shared" si="172"/>
        <v>66.111111111111114</v>
      </c>
      <c r="Q2786" t="s">
        <v>8334</v>
      </c>
      <c r="R2786" t="s">
        <v>8335</v>
      </c>
      <c r="S2786" s="13">
        <f t="shared" si="173"/>
        <v>41920.787534722222</v>
      </c>
      <c r="T2786" s="13">
        <f t="shared" si="174"/>
        <v>41941.579201388886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5"/>
        <v>1.0468</v>
      </c>
      <c r="P2787" s="6">
        <f t="shared" si="172"/>
        <v>36.859154929577464</v>
      </c>
      <c r="Q2787" t="s">
        <v>8334</v>
      </c>
      <c r="R2787" t="s">
        <v>8335</v>
      </c>
      <c r="S2787" s="13">
        <f t="shared" si="173"/>
        <v>42558.189432870371</v>
      </c>
      <c r="T2787" s="13">
        <f t="shared" si="174"/>
        <v>42587.666666666664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5"/>
        <v>1.1783999999999999</v>
      </c>
      <c r="P2788" s="6">
        <f t="shared" si="172"/>
        <v>39.810810810810814</v>
      </c>
      <c r="Q2788" t="s">
        <v>8334</v>
      </c>
      <c r="R2788" t="s">
        <v>8335</v>
      </c>
      <c r="S2788" s="13">
        <f t="shared" si="173"/>
        <v>41815.569212962961</v>
      </c>
      <c r="T2788" s="13">
        <f t="shared" si="174"/>
        <v>41829.360879629625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5"/>
        <v>1.1970000000000001</v>
      </c>
      <c r="P2789" s="6">
        <f t="shared" si="172"/>
        <v>31.5</v>
      </c>
      <c r="Q2789" t="s">
        <v>8334</v>
      </c>
      <c r="R2789" t="s">
        <v>8335</v>
      </c>
      <c r="S2789" s="13">
        <f t="shared" si="173"/>
        <v>41808.198518518519</v>
      </c>
      <c r="T2789" s="13">
        <f t="shared" si="174"/>
        <v>41837.990185185183</v>
      </c>
    </row>
    <row r="2790" spans="1:20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5"/>
        <v>1.0249999999999999</v>
      </c>
      <c r="P2790" s="6">
        <f t="shared" si="172"/>
        <v>102.5</v>
      </c>
      <c r="Q2790" t="s">
        <v>8334</v>
      </c>
      <c r="R2790" t="s">
        <v>8335</v>
      </c>
      <c r="S2790" s="13">
        <f t="shared" si="173"/>
        <v>42550.701886574068</v>
      </c>
      <c r="T2790" s="13">
        <f t="shared" si="174"/>
        <v>42580.493553240733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5"/>
        <v>1.0116666666666667</v>
      </c>
      <c r="P2791" s="6">
        <f t="shared" si="172"/>
        <v>126.45833333333333</v>
      </c>
      <c r="Q2791" t="s">
        <v>8334</v>
      </c>
      <c r="R2791" t="s">
        <v>8335</v>
      </c>
      <c r="S2791" s="13">
        <f t="shared" si="173"/>
        <v>42056.013124999998</v>
      </c>
      <c r="T2791" s="13">
        <f t="shared" si="174"/>
        <v>42074.958333333336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5"/>
        <v>1.0533333333333332</v>
      </c>
      <c r="P2792" s="6">
        <f t="shared" si="172"/>
        <v>47.878787878787875</v>
      </c>
      <c r="Q2792" t="s">
        <v>8334</v>
      </c>
      <c r="R2792" t="s">
        <v>8335</v>
      </c>
      <c r="S2792" s="13">
        <f t="shared" si="173"/>
        <v>42016.938692129625</v>
      </c>
      <c r="T2792" s="13">
        <f t="shared" si="174"/>
        <v>42046.730358796289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5"/>
        <v>1.0249999999999999</v>
      </c>
      <c r="P2793" s="6">
        <f t="shared" si="172"/>
        <v>73.214285714285708</v>
      </c>
      <c r="Q2793" t="s">
        <v>8334</v>
      </c>
      <c r="R2793" t="s">
        <v>8335</v>
      </c>
      <c r="S2793" s="13">
        <f t="shared" si="173"/>
        <v>42591.899988425925</v>
      </c>
      <c r="T2793" s="13">
        <f t="shared" si="174"/>
        <v>42621.958333333336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5"/>
        <v>1.0760000000000001</v>
      </c>
      <c r="P2794" s="6">
        <f t="shared" si="172"/>
        <v>89.666666666666671</v>
      </c>
      <c r="Q2794" t="s">
        <v>8334</v>
      </c>
      <c r="R2794" t="s">
        <v>8335</v>
      </c>
      <c r="S2794" s="13">
        <f t="shared" si="173"/>
        <v>42183.231006944443</v>
      </c>
      <c r="T2794" s="13">
        <f t="shared" si="174"/>
        <v>42228.022673611107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5"/>
        <v>1.105675</v>
      </c>
      <c r="P2795" s="6">
        <f t="shared" si="172"/>
        <v>151.4623287671233</v>
      </c>
      <c r="Q2795" t="s">
        <v>8334</v>
      </c>
      <c r="R2795" t="s">
        <v>8335</v>
      </c>
      <c r="S2795" s="13">
        <f t="shared" si="173"/>
        <v>42176.419039351851</v>
      </c>
      <c r="T2795" s="13">
        <f t="shared" si="174"/>
        <v>42206.210706018515</v>
      </c>
    </row>
    <row r="2796" spans="1:20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5"/>
        <v>1.5</v>
      </c>
      <c r="P2796" s="6">
        <f t="shared" si="172"/>
        <v>25</v>
      </c>
      <c r="Q2796" t="s">
        <v>8334</v>
      </c>
      <c r="R2796" t="s">
        <v>8335</v>
      </c>
      <c r="S2796" s="13">
        <f t="shared" si="173"/>
        <v>42416.691655092596</v>
      </c>
      <c r="T2796" s="13">
        <f t="shared" si="174"/>
        <v>42432.583333333336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5"/>
        <v>1.0428571428571429</v>
      </c>
      <c r="P2797" s="6">
        <f t="shared" si="172"/>
        <v>36.5</v>
      </c>
      <c r="Q2797" t="s">
        <v>8334</v>
      </c>
      <c r="R2797" t="s">
        <v>8335</v>
      </c>
      <c r="S2797" s="13">
        <f t="shared" si="173"/>
        <v>41780.525937500002</v>
      </c>
      <c r="T2797" s="13">
        <f t="shared" si="174"/>
        <v>41796.75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5"/>
        <v>1.155</v>
      </c>
      <c r="P2798" s="6">
        <f t="shared" si="172"/>
        <v>44</v>
      </c>
      <c r="Q2798" t="s">
        <v>8334</v>
      </c>
      <c r="R2798" t="s">
        <v>8335</v>
      </c>
      <c r="S2798" s="13">
        <f t="shared" si="173"/>
        <v>41795.528101851851</v>
      </c>
      <c r="T2798" s="13">
        <f t="shared" si="174"/>
        <v>41825.319768518515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5"/>
        <v>1.02645125</v>
      </c>
      <c r="P2799" s="6">
        <f t="shared" si="172"/>
        <v>87.357553191489373</v>
      </c>
      <c r="Q2799" t="s">
        <v>8334</v>
      </c>
      <c r="R2799" t="s">
        <v>8335</v>
      </c>
      <c r="S2799" s="13">
        <f t="shared" si="173"/>
        <v>41798.94027777778</v>
      </c>
      <c r="T2799" s="13">
        <f t="shared" si="174"/>
        <v>41828.731944444444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5"/>
        <v>1.014</v>
      </c>
      <c r="P2800" s="6">
        <f t="shared" si="172"/>
        <v>36.474820143884891</v>
      </c>
      <c r="Q2800" t="s">
        <v>8334</v>
      </c>
      <c r="R2800" t="s">
        <v>8335</v>
      </c>
      <c r="S2800" s="13">
        <f t="shared" si="173"/>
        <v>42201.675011574072</v>
      </c>
      <c r="T2800" s="13">
        <f t="shared" si="174"/>
        <v>42216.458333333336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5"/>
        <v>1.1663479999999999</v>
      </c>
      <c r="P2801" s="6">
        <f t="shared" si="172"/>
        <v>44.859538461538463</v>
      </c>
      <c r="Q2801" t="s">
        <v>8334</v>
      </c>
      <c r="R2801" t="s">
        <v>8335</v>
      </c>
      <c r="S2801" s="13">
        <f t="shared" si="173"/>
        <v>42507.264699074076</v>
      </c>
      <c r="T2801" s="13">
        <f t="shared" si="174"/>
        <v>42538.458333333336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5"/>
        <v>1.33</v>
      </c>
      <c r="P2802" s="6">
        <f t="shared" si="172"/>
        <v>42.903225806451616</v>
      </c>
      <c r="Q2802" t="s">
        <v>8334</v>
      </c>
      <c r="R2802" t="s">
        <v>8335</v>
      </c>
      <c r="S2802" s="13">
        <f t="shared" si="173"/>
        <v>41948.552847222221</v>
      </c>
      <c r="T2802" s="13">
        <f t="shared" si="174"/>
        <v>42008.344513888886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5"/>
        <v>1.3320000000000001</v>
      </c>
      <c r="P2803" s="6">
        <f t="shared" si="172"/>
        <v>51.230769230769234</v>
      </c>
      <c r="Q2803" t="s">
        <v>8334</v>
      </c>
      <c r="R2803" t="s">
        <v>8335</v>
      </c>
      <c r="S2803" s="13">
        <f t="shared" si="173"/>
        <v>41900.243159722224</v>
      </c>
      <c r="T2803" s="13">
        <f t="shared" si="174"/>
        <v>41922.25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5"/>
        <v>1.0183333333333333</v>
      </c>
      <c r="P2804" s="6">
        <f t="shared" si="172"/>
        <v>33.944444444444443</v>
      </c>
      <c r="Q2804" t="s">
        <v>8334</v>
      </c>
      <c r="R2804" t="s">
        <v>8335</v>
      </c>
      <c r="S2804" s="13">
        <f t="shared" si="173"/>
        <v>42192.64707175926</v>
      </c>
      <c r="T2804" s="13">
        <f t="shared" si="174"/>
        <v>42222.438738425924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5"/>
        <v>1.2795000000000001</v>
      </c>
      <c r="P2805" s="6">
        <f t="shared" si="172"/>
        <v>90.744680851063833</v>
      </c>
      <c r="Q2805" t="s">
        <v>8334</v>
      </c>
      <c r="R2805" t="s">
        <v>8335</v>
      </c>
      <c r="S2805" s="13">
        <f t="shared" si="173"/>
        <v>42158.065694444449</v>
      </c>
      <c r="T2805" s="13">
        <f t="shared" si="174"/>
        <v>42200.791666666664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5"/>
        <v>1.1499999999999999</v>
      </c>
      <c r="P2806" s="6">
        <f t="shared" si="172"/>
        <v>50</v>
      </c>
      <c r="Q2806" t="s">
        <v>8334</v>
      </c>
      <c r="R2806" t="s">
        <v>8335</v>
      </c>
      <c r="S2806" s="13">
        <f t="shared" si="173"/>
        <v>41881.453587962962</v>
      </c>
      <c r="T2806" s="13">
        <f t="shared" si="174"/>
        <v>41911.245254629626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5"/>
        <v>1.1000000000000001</v>
      </c>
      <c r="P2807" s="6">
        <f t="shared" si="172"/>
        <v>24.444444444444443</v>
      </c>
      <c r="Q2807" t="s">
        <v>8334</v>
      </c>
      <c r="R2807" t="s">
        <v>8335</v>
      </c>
      <c r="S2807" s="13">
        <f t="shared" si="173"/>
        <v>42213.505474537036</v>
      </c>
      <c r="T2807" s="13">
        <f t="shared" si="174"/>
        <v>42238.2971412037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5"/>
        <v>1.121</v>
      </c>
      <c r="P2808" s="6">
        <f t="shared" si="172"/>
        <v>44.25</v>
      </c>
      <c r="Q2808" t="s">
        <v>8334</v>
      </c>
      <c r="R2808" t="s">
        <v>8335</v>
      </c>
      <c r="S2808" s="13">
        <f t="shared" si="173"/>
        <v>42185.267245370371</v>
      </c>
      <c r="T2808" s="13">
        <f t="shared" si="174"/>
        <v>42221.249999999993</v>
      </c>
    </row>
    <row r="2809" spans="1:20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5"/>
        <v>1.26</v>
      </c>
      <c r="P2809" s="6">
        <f t="shared" si="172"/>
        <v>67.741935483870961</v>
      </c>
      <c r="Q2809" t="s">
        <v>8334</v>
      </c>
      <c r="R2809" t="s">
        <v>8335</v>
      </c>
      <c r="S2809" s="13">
        <f t="shared" si="173"/>
        <v>42154.873124999998</v>
      </c>
      <c r="T2809" s="13">
        <f t="shared" si="174"/>
        <v>42184.664791666662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5"/>
        <v>1.0024444444444445</v>
      </c>
      <c r="P2810" s="6">
        <f t="shared" si="172"/>
        <v>65.376811594202906</v>
      </c>
      <c r="Q2810" t="s">
        <v>8334</v>
      </c>
      <c r="R2810" t="s">
        <v>8335</v>
      </c>
      <c r="S2810" s="13">
        <f t="shared" si="173"/>
        <v>42208.84646990741</v>
      </c>
      <c r="T2810" s="13">
        <f t="shared" si="174"/>
        <v>42238.638136574074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5"/>
        <v>1.024</v>
      </c>
      <c r="P2811" s="6">
        <f t="shared" si="172"/>
        <v>121.9047619047619</v>
      </c>
      <c r="Q2811" t="s">
        <v>8334</v>
      </c>
      <c r="R2811" t="s">
        <v>8335</v>
      </c>
      <c r="S2811" s="13">
        <f t="shared" si="173"/>
        <v>42451.496817129635</v>
      </c>
      <c r="T2811" s="13">
        <f t="shared" si="174"/>
        <v>42459.402083333327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5"/>
        <v>1.0820000000000001</v>
      </c>
      <c r="P2812" s="6">
        <f t="shared" si="172"/>
        <v>47.456140350877192</v>
      </c>
      <c r="Q2812" t="s">
        <v>8334</v>
      </c>
      <c r="R2812" t="s">
        <v>8335</v>
      </c>
      <c r="S2812" s="13">
        <f t="shared" si="173"/>
        <v>41759.13962962963</v>
      </c>
      <c r="T2812" s="13">
        <f t="shared" si="174"/>
        <v>41790.957638888889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5"/>
        <v>1.0026999999999999</v>
      </c>
      <c r="P2813" s="6">
        <f t="shared" si="172"/>
        <v>92.842592592592595</v>
      </c>
      <c r="Q2813" t="s">
        <v>8334</v>
      </c>
      <c r="R2813" t="s">
        <v>8335</v>
      </c>
      <c r="S2813" s="13">
        <f t="shared" si="173"/>
        <v>42028.496562500004</v>
      </c>
      <c r="T2813" s="13">
        <f t="shared" si="174"/>
        <v>42058.288229166668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5"/>
        <v>1.133</v>
      </c>
      <c r="P2814" s="6">
        <f t="shared" si="172"/>
        <v>68.253012048192772</v>
      </c>
      <c r="Q2814" t="s">
        <v>8334</v>
      </c>
      <c r="R2814" t="s">
        <v>8335</v>
      </c>
      <c r="S2814" s="13">
        <f t="shared" si="173"/>
        <v>42054.74418981481</v>
      </c>
      <c r="T2814" s="13">
        <f t="shared" si="174"/>
        <v>42099.958333333336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5"/>
        <v>1.2757571428571428</v>
      </c>
      <c r="P2815" s="6">
        <f t="shared" si="172"/>
        <v>37.209583333333335</v>
      </c>
      <c r="Q2815" t="s">
        <v>8334</v>
      </c>
      <c r="R2815" t="s">
        <v>8335</v>
      </c>
      <c r="S2815" s="13">
        <f t="shared" si="173"/>
        <v>42693.742604166662</v>
      </c>
      <c r="T2815" s="13">
        <f t="shared" si="174"/>
        <v>42718.534270833326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5"/>
        <v>1.0773333333333333</v>
      </c>
      <c r="P2816" s="6">
        <f t="shared" si="172"/>
        <v>25.25</v>
      </c>
      <c r="Q2816" t="s">
        <v>8334</v>
      </c>
      <c r="R2816" t="s">
        <v>8335</v>
      </c>
      <c r="S2816" s="13">
        <f t="shared" si="173"/>
        <v>42103.399479166663</v>
      </c>
      <c r="T2816" s="13">
        <f t="shared" si="174"/>
        <v>42133.191145833327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5"/>
        <v>2.42</v>
      </c>
      <c r="P2817" s="6">
        <f t="shared" si="172"/>
        <v>43.214285714285715</v>
      </c>
      <c r="Q2817" t="s">
        <v>8334</v>
      </c>
      <c r="R2817" t="s">
        <v>8335</v>
      </c>
      <c r="S2817" s="13">
        <f t="shared" si="173"/>
        <v>42559.776724537034</v>
      </c>
      <c r="T2817" s="13">
        <f t="shared" si="174"/>
        <v>42589.568391203698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5"/>
        <v>1.4156666666666666</v>
      </c>
      <c r="P2818" s="6">
        <f t="shared" si="172"/>
        <v>25.130177514792898</v>
      </c>
      <c r="Q2818" t="s">
        <v>8334</v>
      </c>
      <c r="R2818" t="s">
        <v>8335</v>
      </c>
      <c r="S2818" s="13">
        <f t="shared" si="173"/>
        <v>42188.467499999999</v>
      </c>
      <c r="T2818" s="13">
        <f t="shared" si="174"/>
        <v>42218.458333333336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175"/>
        <v>1.3</v>
      </c>
      <c r="P2819" s="6">
        <f t="shared" ref="P2819:P2882" si="176">E2819/L2819</f>
        <v>23.636363636363637</v>
      </c>
      <c r="Q2819" t="s">
        <v>8334</v>
      </c>
      <c r="R2819" t="s">
        <v>8335</v>
      </c>
      <c r="S2819" s="13">
        <f t="shared" ref="S2819:S2882" si="177">(((J2819/60)/60)/24)+DATE(1970,1,1)</f>
        <v>42023.634976851856</v>
      </c>
      <c r="T2819" s="13">
        <f t="shared" ref="T2819:T2882" si="178">(((I2819/60)/60)/24)+DATE(1970,1,1)+(-5/24)</f>
        <v>42063.42664351852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ref="O2820:O2883" si="179">E2820/D2820</f>
        <v>1.0603</v>
      </c>
      <c r="P2820" s="6">
        <f t="shared" si="176"/>
        <v>103.95098039215686</v>
      </c>
      <c r="Q2820" t="s">
        <v>8334</v>
      </c>
      <c r="R2820" t="s">
        <v>8335</v>
      </c>
      <c r="S2820" s="13">
        <f t="shared" si="177"/>
        <v>42250.598217592589</v>
      </c>
      <c r="T2820" s="13">
        <f t="shared" si="178"/>
        <v>42270.389884259253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9"/>
        <v>1.048</v>
      </c>
      <c r="P2821" s="6">
        <f t="shared" si="176"/>
        <v>50.384615384615387</v>
      </c>
      <c r="Q2821" t="s">
        <v>8334</v>
      </c>
      <c r="R2821" t="s">
        <v>8335</v>
      </c>
      <c r="S2821" s="13">
        <f t="shared" si="177"/>
        <v>42139.525567129633</v>
      </c>
      <c r="T2821" s="13">
        <f t="shared" si="178"/>
        <v>42169.317233796297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9"/>
        <v>1.36</v>
      </c>
      <c r="P2822" s="6">
        <f t="shared" si="176"/>
        <v>13.6</v>
      </c>
      <c r="Q2822" t="s">
        <v>8334</v>
      </c>
      <c r="R2822" t="s">
        <v>8335</v>
      </c>
      <c r="S2822" s="13">
        <f t="shared" si="177"/>
        <v>42401.610983796301</v>
      </c>
      <c r="T2822" s="13">
        <f t="shared" si="178"/>
        <v>42425.791666666664</v>
      </c>
    </row>
    <row r="2823" spans="1:20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9"/>
        <v>1</v>
      </c>
      <c r="P2823" s="6">
        <f t="shared" si="176"/>
        <v>28.571428571428573</v>
      </c>
      <c r="Q2823" t="s">
        <v>8334</v>
      </c>
      <c r="R2823" t="s">
        <v>8335</v>
      </c>
      <c r="S2823" s="13">
        <f t="shared" si="177"/>
        <v>41875.922858796301</v>
      </c>
      <c r="T2823" s="13">
        <f t="shared" si="178"/>
        <v>41905.714525462965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9"/>
        <v>1</v>
      </c>
      <c r="P2824" s="6">
        <f t="shared" si="176"/>
        <v>63.829787234042556</v>
      </c>
      <c r="Q2824" t="s">
        <v>8334</v>
      </c>
      <c r="R2824" t="s">
        <v>8335</v>
      </c>
      <c r="S2824" s="13">
        <f t="shared" si="177"/>
        <v>42060.683935185181</v>
      </c>
      <c r="T2824" s="13">
        <f t="shared" si="178"/>
        <v>42090.433935185189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9"/>
        <v>1.24</v>
      </c>
      <c r="P2825" s="6">
        <f t="shared" si="176"/>
        <v>8.8571428571428577</v>
      </c>
      <c r="Q2825" t="s">
        <v>8334</v>
      </c>
      <c r="R2825" t="s">
        <v>8335</v>
      </c>
      <c r="S2825" s="13">
        <f t="shared" si="177"/>
        <v>42067.011643518519</v>
      </c>
      <c r="T2825" s="13">
        <f t="shared" si="178"/>
        <v>42094.749305555553</v>
      </c>
    </row>
    <row r="2826" spans="1:20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9"/>
        <v>1.1692307692307693</v>
      </c>
      <c r="P2826" s="6">
        <f t="shared" si="176"/>
        <v>50.666666666666664</v>
      </c>
      <c r="Q2826" t="s">
        <v>8334</v>
      </c>
      <c r="R2826" t="s">
        <v>8335</v>
      </c>
      <c r="S2826" s="13">
        <f t="shared" si="177"/>
        <v>42136.270787037036</v>
      </c>
      <c r="T2826" s="13">
        <f t="shared" si="178"/>
        <v>42167.863194444442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9"/>
        <v>1.0333333333333334</v>
      </c>
      <c r="P2827" s="6">
        <f t="shared" si="176"/>
        <v>60.784313725490193</v>
      </c>
      <c r="Q2827" t="s">
        <v>8334</v>
      </c>
      <c r="R2827" t="s">
        <v>8335</v>
      </c>
      <c r="S2827" s="13">
        <f t="shared" si="177"/>
        <v>42312.792662037042</v>
      </c>
      <c r="T2827" s="13">
        <f t="shared" si="178"/>
        <v>42342.584328703706</v>
      </c>
    </row>
    <row r="2828" spans="1:20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9"/>
        <v>1.0774999999999999</v>
      </c>
      <c r="P2828" s="6">
        <f t="shared" si="176"/>
        <v>113.42105263157895</v>
      </c>
      <c r="Q2828" t="s">
        <v>8334</v>
      </c>
      <c r="R2828" t="s">
        <v>8335</v>
      </c>
      <c r="S2828" s="13">
        <f t="shared" si="177"/>
        <v>42171.034861111111</v>
      </c>
      <c r="T2828" s="13">
        <f t="shared" si="178"/>
        <v>42195.083333333336</v>
      </c>
    </row>
    <row r="2829" spans="1:20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9"/>
        <v>1.2024999999999999</v>
      </c>
      <c r="P2829" s="6">
        <f t="shared" si="176"/>
        <v>104.56521739130434</v>
      </c>
      <c r="Q2829" t="s">
        <v>8334</v>
      </c>
      <c r="R2829" t="s">
        <v>8335</v>
      </c>
      <c r="S2829" s="13">
        <f t="shared" si="177"/>
        <v>42494.683634259258</v>
      </c>
      <c r="T2829" s="13">
        <f t="shared" si="178"/>
        <v>42524.479166666664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9"/>
        <v>1.0037894736842106</v>
      </c>
      <c r="P2830" s="6">
        <f t="shared" si="176"/>
        <v>98.30927835051547</v>
      </c>
      <c r="Q2830" t="s">
        <v>8334</v>
      </c>
      <c r="R2830" t="s">
        <v>8335</v>
      </c>
      <c r="S2830" s="13">
        <f t="shared" si="177"/>
        <v>42254.264687499999</v>
      </c>
      <c r="T2830" s="13">
        <f t="shared" si="178"/>
        <v>42279.749999999993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9"/>
        <v>1.0651999999999999</v>
      </c>
      <c r="P2831" s="6">
        <f t="shared" si="176"/>
        <v>35.039473684210527</v>
      </c>
      <c r="Q2831" t="s">
        <v>8334</v>
      </c>
      <c r="R2831" t="s">
        <v>8335</v>
      </c>
      <c r="S2831" s="13">
        <f t="shared" si="177"/>
        <v>42495.434236111112</v>
      </c>
      <c r="T2831" s="13">
        <f t="shared" si="178"/>
        <v>42523.225902777776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9"/>
        <v>1</v>
      </c>
      <c r="P2832" s="6">
        <f t="shared" si="176"/>
        <v>272.72727272727275</v>
      </c>
      <c r="Q2832" t="s">
        <v>8334</v>
      </c>
      <c r="R2832" t="s">
        <v>8335</v>
      </c>
      <c r="S2832" s="13">
        <f t="shared" si="177"/>
        <v>41758.839675925927</v>
      </c>
      <c r="T2832" s="13">
        <f t="shared" si="178"/>
        <v>41770.957638888889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9"/>
        <v>1.1066666666666667</v>
      </c>
      <c r="P2833" s="6">
        <f t="shared" si="176"/>
        <v>63.846153846153847</v>
      </c>
      <c r="Q2833" t="s">
        <v>8334</v>
      </c>
      <c r="R2833" t="s">
        <v>8335</v>
      </c>
      <c r="S2833" s="13">
        <f t="shared" si="177"/>
        <v>42171.824884259258</v>
      </c>
      <c r="T2833" s="13">
        <f t="shared" si="178"/>
        <v>42201.616550925923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9"/>
        <v>1.1471959999999999</v>
      </c>
      <c r="P2834" s="6">
        <f t="shared" si="176"/>
        <v>30.189368421052631</v>
      </c>
      <c r="Q2834" t="s">
        <v>8334</v>
      </c>
      <c r="R2834" t="s">
        <v>8335</v>
      </c>
      <c r="S2834" s="13">
        <f t="shared" si="177"/>
        <v>41938.709421296298</v>
      </c>
      <c r="T2834" s="13">
        <f t="shared" si="178"/>
        <v>41966.708333333336</v>
      </c>
    </row>
    <row r="2835" spans="1:20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9"/>
        <v>1.0825925925925926</v>
      </c>
      <c r="P2835" s="6">
        <f t="shared" si="176"/>
        <v>83.51428571428572</v>
      </c>
      <c r="Q2835" t="s">
        <v>8334</v>
      </c>
      <c r="R2835" t="s">
        <v>8335</v>
      </c>
      <c r="S2835" s="13">
        <f t="shared" si="177"/>
        <v>42268.127696759257</v>
      </c>
      <c r="T2835" s="13">
        <f t="shared" si="178"/>
        <v>42287.874999999993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9"/>
        <v>1.7</v>
      </c>
      <c r="P2836" s="6">
        <f t="shared" si="176"/>
        <v>64.761904761904759</v>
      </c>
      <c r="Q2836" t="s">
        <v>8334</v>
      </c>
      <c r="R2836" t="s">
        <v>8335</v>
      </c>
      <c r="S2836" s="13">
        <f t="shared" si="177"/>
        <v>42019.959837962961</v>
      </c>
      <c r="T2836" s="13">
        <f t="shared" si="178"/>
        <v>42034.751504629625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9"/>
        <v>1.8709899999999999</v>
      </c>
      <c r="P2837" s="6">
        <f t="shared" si="176"/>
        <v>20.118172043010752</v>
      </c>
      <c r="Q2837" t="s">
        <v>8334</v>
      </c>
      <c r="R2837" t="s">
        <v>8335</v>
      </c>
      <c r="S2837" s="13">
        <f t="shared" si="177"/>
        <v>42313.703900462962</v>
      </c>
      <c r="T2837" s="13">
        <f t="shared" si="178"/>
        <v>42342.791666666664</v>
      </c>
    </row>
    <row r="2838" spans="1:20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9"/>
        <v>1.0777777777777777</v>
      </c>
      <c r="P2838" s="6">
        <f t="shared" si="176"/>
        <v>44.090909090909093</v>
      </c>
      <c r="Q2838" t="s">
        <v>8334</v>
      </c>
      <c r="R2838" t="s">
        <v>8335</v>
      </c>
      <c r="S2838" s="13">
        <f t="shared" si="177"/>
        <v>42746.261782407411</v>
      </c>
      <c r="T2838" s="13">
        <f t="shared" si="178"/>
        <v>42783.999305555553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9"/>
        <v>1</v>
      </c>
      <c r="P2839" s="6">
        <f t="shared" si="176"/>
        <v>40.476190476190474</v>
      </c>
      <c r="Q2839" t="s">
        <v>8334</v>
      </c>
      <c r="R2839" t="s">
        <v>8335</v>
      </c>
      <c r="S2839" s="13">
        <f t="shared" si="177"/>
        <v>42307.908379629633</v>
      </c>
      <c r="T2839" s="13">
        <f t="shared" si="178"/>
        <v>42347.741712962961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9"/>
        <v>1.2024999999999999</v>
      </c>
      <c r="P2840" s="6">
        <f t="shared" si="176"/>
        <v>44.537037037037038</v>
      </c>
      <c r="Q2840" t="s">
        <v>8334</v>
      </c>
      <c r="R2840" t="s">
        <v>8335</v>
      </c>
      <c r="S2840" s="13">
        <f t="shared" si="177"/>
        <v>41842.607592592591</v>
      </c>
      <c r="T2840" s="13">
        <f t="shared" si="178"/>
        <v>41864.708333333328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9"/>
        <v>1.1142857142857143</v>
      </c>
      <c r="P2841" s="6">
        <f t="shared" si="176"/>
        <v>125.80645161290323</v>
      </c>
      <c r="Q2841" t="s">
        <v>8334</v>
      </c>
      <c r="R2841" t="s">
        <v>8335</v>
      </c>
      <c r="S2841" s="13">
        <f t="shared" si="177"/>
        <v>41853.240208333329</v>
      </c>
      <c r="T2841" s="13">
        <f t="shared" si="178"/>
        <v>41875.999305555553</v>
      </c>
    </row>
    <row r="2842" spans="1:20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9"/>
        <v>1.04</v>
      </c>
      <c r="P2842" s="6">
        <f t="shared" si="176"/>
        <v>19.696969696969695</v>
      </c>
      <c r="Q2842" t="s">
        <v>8334</v>
      </c>
      <c r="R2842" t="s">
        <v>8335</v>
      </c>
      <c r="S2842" s="13">
        <f t="shared" si="177"/>
        <v>42060.035636574074</v>
      </c>
      <c r="T2842" s="13">
        <f t="shared" si="178"/>
        <v>42081.499999999993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9"/>
        <v>0.01</v>
      </c>
      <c r="P2843" s="6">
        <f t="shared" si="176"/>
        <v>10</v>
      </c>
      <c r="Q2843" t="s">
        <v>8334</v>
      </c>
      <c r="R2843" t="s">
        <v>8335</v>
      </c>
      <c r="S2843" s="13">
        <f t="shared" si="177"/>
        <v>42291.739548611105</v>
      </c>
      <c r="T2843" s="13">
        <f t="shared" si="178"/>
        <v>42351.572881944441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9"/>
        <v>0</v>
      </c>
      <c r="P2844" s="6" t="e">
        <f t="shared" si="176"/>
        <v>#DIV/0!</v>
      </c>
      <c r="Q2844" t="s">
        <v>8334</v>
      </c>
      <c r="R2844" t="s">
        <v>8335</v>
      </c>
      <c r="S2844" s="13">
        <f t="shared" si="177"/>
        <v>41784.952488425923</v>
      </c>
      <c r="T2844" s="13">
        <f t="shared" si="178"/>
        <v>41811.25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9"/>
        <v>0</v>
      </c>
      <c r="P2845" s="6" t="e">
        <f t="shared" si="176"/>
        <v>#DIV/0!</v>
      </c>
      <c r="Q2845" t="s">
        <v>8334</v>
      </c>
      <c r="R2845" t="s">
        <v>8335</v>
      </c>
      <c r="S2845" s="13">
        <f t="shared" si="177"/>
        <v>42492.737847222219</v>
      </c>
      <c r="T2845" s="13">
        <f t="shared" si="178"/>
        <v>42533.958333333336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9"/>
        <v>5.4545454545454543E-2</v>
      </c>
      <c r="P2846" s="6">
        <f t="shared" si="176"/>
        <v>30</v>
      </c>
      <c r="Q2846" t="s">
        <v>8334</v>
      </c>
      <c r="R2846" t="s">
        <v>8335</v>
      </c>
      <c r="S2846" s="13">
        <f t="shared" si="177"/>
        <v>42709.546064814815</v>
      </c>
      <c r="T2846" s="13">
        <f t="shared" si="178"/>
        <v>42739.337731481479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9"/>
        <v>0.31546666666666667</v>
      </c>
      <c r="P2847" s="6">
        <f t="shared" si="176"/>
        <v>60.666666666666664</v>
      </c>
      <c r="Q2847" t="s">
        <v>8334</v>
      </c>
      <c r="R2847" t="s">
        <v>8335</v>
      </c>
      <c r="S2847" s="13">
        <f t="shared" si="177"/>
        <v>42103.016585648147</v>
      </c>
      <c r="T2847" s="13">
        <f t="shared" si="178"/>
        <v>42162.808252314811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9"/>
        <v>0</v>
      </c>
      <c r="P2848" s="6" t="e">
        <f t="shared" si="176"/>
        <v>#DIV/0!</v>
      </c>
      <c r="Q2848" t="s">
        <v>8334</v>
      </c>
      <c r="R2848" t="s">
        <v>8335</v>
      </c>
      <c r="S2848" s="13">
        <f t="shared" si="177"/>
        <v>42108.692060185189</v>
      </c>
      <c r="T2848" s="13">
        <f t="shared" si="178"/>
        <v>42153.483726851853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9"/>
        <v>0</v>
      </c>
      <c r="P2849" s="6" t="e">
        <f t="shared" si="176"/>
        <v>#DIV/0!</v>
      </c>
      <c r="Q2849" t="s">
        <v>8334</v>
      </c>
      <c r="R2849" t="s">
        <v>8335</v>
      </c>
      <c r="S2849" s="13">
        <f t="shared" si="177"/>
        <v>42453.806307870371</v>
      </c>
      <c r="T2849" s="13">
        <f t="shared" si="178"/>
        <v>42513.597974537035</v>
      </c>
    </row>
    <row r="2850" spans="1:20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9"/>
        <v>2E-3</v>
      </c>
      <c r="P2850" s="6">
        <f t="shared" si="176"/>
        <v>23.333333333333332</v>
      </c>
      <c r="Q2850" t="s">
        <v>8334</v>
      </c>
      <c r="R2850" t="s">
        <v>8335</v>
      </c>
      <c r="S2850" s="13">
        <f t="shared" si="177"/>
        <v>42123.648831018523</v>
      </c>
      <c r="T2850" s="13">
        <f t="shared" si="178"/>
        <v>42153.440497685187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9"/>
        <v>0.01</v>
      </c>
      <c r="P2851" s="6">
        <f t="shared" si="176"/>
        <v>5</v>
      </c>
      <c r="Q2851" t="s">
        <v>8334</v>
      </c>
      <c r="R2851" t="s">
        <v>8335</v>
      </c>
      <c r="S2851" s="13">
        <f t="shared" si="177"/>
        <v>42453.428240740745</v>
      </c>
      <c r="T2851" s="13">
        <f t="shared" si="178"/>
        <v>42483.219907407409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9"/>
        <v>3.8875E-2</v>
      </c>
      <c r="P2852" s="6">
        <f t="shared" si="176"/>
        <v>23.923076923076923</v>
      </c>
      <c r="Q2852" t="s">
        <v>8334</v>
      </c>
      <c r="R2852" t="s">
        <v>8335</v>
      </c>
      <c r="S2852" s="13">
        <f t="shared" si="177"/>
        <v>41858.007071759261</v>
      </c>
      <c r="T2852" s="13">
        <f t="shared" si="178"/>
        <v>41887.798738425925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9"/>
        <v>0</v>
      </c>
      <c r="P2853" s="6" t="e">
        <f t="shared" si="176"/>
        <v>#DIV/0!</v>
      </c>
      <c r="Q2853" t="s">
        <v>8334</v>
      </c>
      <c r="R2853" t="s">
        <v>8335</v>
      </c>
      <c r="S2853" s="13">
        <f t="shared" si="177"/>
        <v>42390.002650462964</v>
      </c>
      <c r="T2853" s="13">
        <f t="shared" si="178"/>
        <v>42398.761805555558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9"/>
        <v>1.9E-2</v>
      </c>
      <c r="P2854" s="6">
        <f t="shared" si="176"/>
        <v>15.833333333333334</v>
      </c>
      <c r="Q2854" t="s">
        <v>8334</v>
      </c>
      <c r="R2854" t="s">
        <v>8335</v>
      </c>
      <c r="S2854" s="13">
        <f t="shared" si="177"/>
        <v>41781.045173611114</v>
      </c>
      <c r="T2854" s="13">
        <f t="shared" si="178"/>
        <v>41810.836840277778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9"/>
        <v>0</v>
      </c>
      <c r="P2855" s="6" t="e">
        <f t="shared" si="176"/>
        <v>#DIV/0!</v>
      </c>
      <c r="Q2855" t="s">
        <v>8334</v>
      </c>
      <c r="R2855" t="s">
        <v>8335</v>
      </c>
      <c r="S2855" s="13">
        <f t="shared" si="177"/>
        <v>41836.190937499996</v>
      </c>
      <c r="T2855" s="13">
        <f t="shared" si="178"/>
        <v>41895.98260416666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9"/>
        <v>0.41699999999999998</v>
      </c>
      <c r="P2856" s="6">
        <f t="shared" si="176"/>
        <v>29.785714285714285</v>
      </c>
      <c r="Q2856" t="s">
        <v>8334</v>
      </c>
      <c r="R2856" t="s">
        <v>8335</v>
      </c>
      <c r="S2856" s="13">
        <f t="shared" si="177"/>
        <v>42111.71665509259</v>
      </c>
      <c r="T2856" s="13">
        <f t="shared" si="178"/>
        <v>42131.508321759255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9"/>
        <v>0.5</v>
      </c>
      <c r="P2857" s="6">
        <f t="shared" si="176"/>
        <v>60</v>
      </c>
      <c r="Q2857" t="s">
        <v>8334</v>
      </c>
      <c r="R2857" t="s">
        <v>8335</v>
      </c>
      <c r="S2857" s="13">
        <f t="shared" si="177"/>
        <v>42370.007766203707</v>
      </c>
      <c r="T2857" s="13">
        <f t="shared" si="178"/>
        <v>42398.773611111108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9"/>
        <v>4.8666666666666664E-2</v>
      </c>
      <c r="P2858" s="6">
        <f t="shared" si="176"/>
        <v>24.333333333333332</v>
      </c>
      <c r="Q2858" t="s">
        <v>8334</v>
      </c>
      <c r="R2858" t="s">
        <v>8335</v>
      </c>
      <c r="S2858" s="13">
        <f t="shared" si="177"/>
        <v>42165.037581018521</v>
      </c>
      <c r="T2858" s="13">
        <f t="shared" si="178"/>
        <v>42224.69027777778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9"/>
        <v>0.19736842105263158</v>
      </c>
      <c r="P2859" s="6">
        <f t="shared" si="176"/>
        <v>500</v>
      </c>
      <c r="Q2859" t="s">
        <v>8334</v>
      </c>
      <c r="R2859" t="s">
        <v>8335</v>
      </c>
      <c r="S2859" s="13">
        <f t="shared" si="177"/>
        <v>42726.920081018514</v>
      </c>
      <c r="T2859" s="13">
        <f t="shared" si="178"/>
        <v>42786.541666666664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9"/>
        <v>0</v>
      </c>
      <c r="P2860" s="6" t="e">
        <f t="shared" si="176"/>
        <v>#DIV/0!</v>
      </c>
      <c r="Q2860" t="s">
        <v>8334</v>
      </c>
      <c r="R2860" t="s">
        <v>8335</v>
      </c>
      <c r="S2860" s="13">
        <f t="shared" si="177"/>
        <v>41954.545081018514</v>
      </c>
      <c r="T2860" s="13">
        <f t="shared" si="178"/>
        <v>41978.269444444442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9"/>
        <v>1.7500000000000002E-2</v>
      </c>
      <c r="P2861" s="6">
        <f t="shared" si="176"/>
        <v>35</v>
      </c>
      <c r="Q2861" t="s">
        <v>8334</v>
      </c>
      <c r="R2861" t="s">
        <v>8335</v>
      </c>
      <c r="S2861" s="13">
        <f t="shared" si="177"/>
        <v>42233.362314814818</v>
      </c>
      <c r="T2861" s="13">
        <f t="shared" si="178"/>
        <v>42293.153981481482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9"/>
        <v>6.6500000000000004E-2</v>
      </c>
      <c r="P2862" s="6">
        <f t="shared" si="176"/>
        <v>29.555555555555557</v>
      </c>
      <c r="Q2862" t="s">
        <v>8334</v>
      </c>
      <c r="R2862" t="s">
        <v>8335</v>
      </c>
      <c r="S2862" s="13">
        <f t="shared" si="177"/>
        <v>42480.800648148142</v>
      </c>
      <c r="T2862" s="13">
        <f t="shared" si="178"/>
        <v>42540.592314814807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9"/>
        <v>0.32</v>
      </c>
      <c r="P2863" s="6">
        <f t="shared" si="176"/>
        <v>26.666666666666668</v>
      </c>
      <c r="Q2863" t="s">
        <v>8334</v>
      </c>
      <c r="R2863" t="s">
        <v>8335</v>
      </c>
      <c r="S2863" s="13">
        <f t="shared" si="177"/>
        <v>42257.590833333335</v>
      </c>
      <c r="T2863" s="13">
        <f t="shared" si="178"/>
        <v>42271.3825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9"/>
        <v>4.3307086614173228E-3</v>
      </c>
      <c r="P2864" s="6">
        <f t="shared" si="176"/>
        <v>18.333333333333332</v>
      </c>
      <c r="Q2864" t="s">
        <v>8334</v>
      </c>
      <c r="R2864" t="s">
        <v>8335</v>
      </c>
      <c r="S2864" s="13">
        <f t="shared" si="177"/>
        <v>41784.789687500001</v>
      </c>
      <c r="T2864" s="13">
        <f t="shared" si="178"/>
        <v>41814.581354166665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9"/>
        <v>4.0000000000000002E-4</v>
      </c>
      <c r="P2865" s="6">
        <f t="shared" si="176"/>
        <v>20</v>
      </c>
      <c r="Q2865" t="s">
        <v>8334</v>
      </c>
      <c r="R2865" t="s">
        <v>8335</v>
      </c>
      <c r="S2865" s="13">
        <f t="shared" si="177"/>
        <v>41831.675034722226</v>
      </c>
      <c r="T2865" s="13">
        <f t="shared" si="178"/>
        <v>41891.46670138889</v>
      </c>
    </row>
    <row r="2866" spans="1:20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9"/>
        <v>1.6E-2</v>
      </c>
      <c r="P2866" s="6">
        <f t="shared" si="176"/>
        <v>13.333333333333334</v>
      </c>
      <c r="Q2866" t="s">
        <v>8334</v>
      </c>
      <c r="R2866" t="s">
        <v>8335</v>
      </c>
      <c r="S2866" s="13">
        <f t="shared" si="177"/>
        <v>42172.613506944443</v>
      </c>
      <c r="T2866" s="13">
        <f t="shared" si="178"/>
        <v>42202.345833333333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9"/>
        <v>0</v>
      </c>
      <c r="P2867" s="6" t="e">
        <f t="shared" si="176"/>
        <v>#DIV/0!</v>
      </c>
      <c r="Q2867" t="s">
        <v>8334</v>
      </c>
      <c r="R2867" t="s">
        <v>8335</v>
      </c>
      <c r="S2867" s="13">
        <f t="shared" si="177"/>
        <v>41950.114108796297</v>
      </c>
      <c r="T2867" s="13">
        <f t="shared" si="178"/>
        <v>42009.905775462961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9"/>
        <v>8.9999999999999993E-3</v>
      </c>
      <c r="P2868" s="6">
        <f t="shared" si="176"/>
        <v>22.5</v>
      </c>
      <c r="Q2868" t="s">
        <v>8334</v>
      </c>
      <c r="R2868" t="s">
        <v>8335</v>
      </c>
      <c r="S2868" s="13">
        <f t="shared" si="177"/>
        <v>42627.955104166671</v>
      </c>
      <c r="T2868" s="13">
        <f t="shared" si="178"/>
        <v>42657.708333333336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9"/>
        <v>0.2016</v>
      </c>
      <c r="P2869" s="6">
        <f t="shared" si="176"/>
        <v>50.4</v>
      </c>
      <c r="Q2869" t="s">
        <v>8334</v>
      </c>
      <c r="R2869" t="s">
        <v>8335</v>
      </c>
      <c r="S2869" s="13">
        <f t="shared" si="177"/>
        <v>42531.195277777777</v>
      </c>
      <c r="T2869" s="13">
        <f t="shared" si="178"/>
        <v>42554.958333333336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9"/>
        <v>0.42011733333333334</v>
      </c>
      <c r="P2870" s="6">
        <f t="shared" si="176"/>
        <v>105.02933333333334</v>
      </c>
      <c r="Q2870" t="s">
        <v>8334</v>
      </c>
      <c r="R2870" t="s">
        <v>8335</v>
      </c>
      <c r="S2870" s="13">
        <f t="shared" si="177"/>
        <v>42618.827013888891</v>
      </c>
      <c r="T2870" s="13">
        <f t="shared" si="178"/>
        <v>42648.618680555555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9"/>
        <v>8.8500000000000002E-3</v>
      </c>
      <c r="P2871" s="6">
        <f t="shared" si="176"/>
        <v>35.4</v>
      </c>
      <c r="Q2871" t="s">
        <v>8334</v>
      </c>
      <c r="R2871" t="s">
        <v>8335</v>
      </c>
      <c r="S2871" s="13">
        <f t="shared" si="177"/>
        <v>42540.593530092592</v>
      </c>
      <c r="T2871" s="13">
        <f t="shared" si="178"/>
        <v>42570.385196759256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9"/>
        <v>0.15</v>
      </c>
      <c r="P2872" s="6">
        <f t="shared" si="176"/>
        <v>83.333333333333329</v>
      </c>
      <c r="Q2872" t="s">
        <v>8334</v>
      </c>
      <c r="R2872" t="s">
        <v>8335</v>
      </c>
      <c r="S2872" s="13">
        <f t="shared" si="177"/>
        <v>41746.189409722225</v>
      </c>
      <c r="T2872" s="13">
        <f t="shared" si="178"/>
        <v>41775.981076388889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9"/>
        <v>4.6699999999999998E-2</v>
      </c>
      <c r="P2873" s="6">
        <f t="shared" si="176"/>
        <v>35.92307692307692</v>
      </c>
      <c r="Q2873" t="s">
        <v>8334</v>
      </c>
      <c r="R2873" t="s">
        <v>8335</v>
      </c>
      <c r="S2873" s="13">
        <f t="shared" si="177"/>
        <v>41974.738576388889</v>
      </c>
      <c r="T2873" s="13">
        <f t="shared" si="178"/>
        <v>41994.530243055553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9"/>
        <v>0</v>
      </c>
      <c r="P2874" s="6" t="e">
        <f t="shared" si="176"/>
        <v>#DIV/0!</v>
      </c>
      <c r="Q2874" t="s">
        <v>8334</v>
      </c>
      <c r="R2874" t="s">
        <v>8335</v>
      </c>
      <c r="S2874" s="13">
        <f t="shared" si="177"/>
        <v>42115.11618055556</v>
      </c>
      <c r="T2874" s="13">
        <f t="shared" si="178"/>
        <v>42174.907847222225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9"/>
        <v>0.38119999999999998</v>
      </c>
      <c r="P2875" s="6">
        <f t="shared" si="176"/>
        <v>119.125</v>
      </c>
      <c r="Q2875" t="s">
        <v>8334</v>
      </c>
      <c r="R2875" t="s">
        <v>8335</v>
      </c>
      <c r="S2875" s="13">
        <f t="shared" si="177"/>
        <v>42002.817488425921</v>
      </c>
      <c r="T2875" s="13">
        <f t="shared" si="178"/>
        <v>42032.609155092585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9"/>
        <v>5.4199999999999998E-2</v>
      </c>
      <c r="P2876" s="6">
        <f t="shared" si="176"/>
        <v>90.333333333333329</v>
      </c>
      <c r="Q2876" t="s">
        <v>8334</v>
      </c>
      <c r="R2876" t="s">
        <v>8335</v>
      </c>
      <c r="S2876" s="13">
        <f t="shared" si="177"/>
        <v>42722.84474537037</v>
      </c>
      <c r="T2876" s="13">
        <f t="shared" si="178"/>
        <v>42752.636412037034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9"/>
        <v>3.5E-4</v>
      </c>
      <c r="P2877" s="6">
        <f t="shared" si="176"/>
        <v>2.3333333333333335</v>
      </c>
      <c r="Q2877" t="s">
        <v>8334</v>
      </c>
      <c r="R2877" t="s">
        <v>8335</v>
      </c>
      <c r="S2877" s="13">
        <f t="shared" si="177"/>
        <v>42465.128391203703</v>
      </c>
      <c r="T2877" s="13">
        <f t="shared" si="178"/>
        <v>42494.920057870368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9"/>
        <v>0</v>
      </c>
      <c r="P2878" s="6" t="e">
        <f t="shared" si="176"/>
        <v>#DIV/0!</v>
      </c>
      <c r="Q2878" t="s">
        <v>8334</v>
      </c>
      <c r="R2878" t="s">
        <v>8335</v>
      </c>
      <c r="S2878" s="13">
        <f t="shared" si="177"/>
        <v>42171.743969907402</v>
      </c>
      <c r="T2878" s="13">
        <f t="shared" si="178"/>
        <v>42201.535636574066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9"/>
        <v>0.10833333333333334</v>
      </c>
      <c r="P2879" s="6">
        <f t="shared" si="176"/>
        <v>108.33333333333333</v>
      </c>
      <c r="Q2879" t="s">
        <v>8334</v>
      </c>
      <c r="R2879" t="s">
        <v>8335</v>
      </c>
      <c r="S2879" s="13">
        <f t="shared" si="177"/>
        <v>42672.955138888887</v>
      </c>
      <c r="T2879" s="13">
        <f t="shared" si="178"/>
        <v>42704.499999999993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9"/>
        <v>2.1000000000000001E-2</v>
      </c>
      <c r="P2880" s="6">
        <f t="shared" si="176"/>
        <v>15.75</v>
      </c>
      <c r="Q2880" t="s">
        <v>8334</v>
      </c>
      <c r="R2880" t="s">
        <v>8335</v>
      </c>
      <c r="S2880" s="13">
        <f t="shared" si="177"/>
        <v>42128.615682870368</v>
      </c>
      <c r="T2880" s="13">
        <f t="shared" si="178"/>
        <v>42188.407349537032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9"/>
        <v>2.5892857142857141E-3</v>
      </c>
      <c r="P2881" s="6">
        <f t="shared" si="176"/>
        <v>29</v>
      </c>
      <c r="Q2881" t="s">
        <v>8334</v>
      </c>
      <c r="R2881" t="s">
        <v>8335</v>
      </c>
      <c r="S2881" s="13">
        <f t="shared" si="177"/>
        <v>42359.725243055553</v>
      </c>
      <c r="T2881" s="13">
        <f t="shared" si="178"/>
        <v>42389.516909722217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9"/>
        <v>0.23333333333333334</v>
      </c>
      <c r="P2882" s="6">
        <f t="shared" si="176"/>
        <v>96.551724137931032</v>
      </c>
      <c r="Q2882" t="s">
        <v>8334</v>
      </c>
      <c r="R2882" t="s">
        <v>8335</v>
      </c>
      <c r="S2882" s="13">
        <f t="shared" si="177"/>
        <v>42192.905694444446</v>
      </c>
      <c r="T2882" s="13">
        <f t="shared" si="178"/>
        <v>42236.503472222219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179"/>
        <v>0</v>
      </c>
      <c r="P2883" s="6" t="e">
        <f t="shared" ref="P2883:P2946" si="180">E2883/L2883</f>
        <v>#DIV/0!</v>
      </c>
      <c r="Q2883" t="s">
        <v>8334</v>
      </c>
      <c r="R2883" t="s">
        <v>8335</v>
      </c>
      <c r="S2883" s="13">
        <f t="shared" ref="S2883:S2946" si="181">(((J2883/60)/60)/24)+DATE(1970,1,1)</f>
        <v>41916.597638888888</v>
      </c>
      <c r="T2883" s="13">
        <f t="shared" ref="T2883:T2946" si="182">(((I2883/60)/60)/24)+DATE(1970,1,1)+(-5/24)</f>
        <v>41976.430972222217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ref="O2884:O2947" si="183">E2884/D2884</f>
        <v>0.33600000000000002</v>
      </c>
      <c r="P2884" s="6">
        <f t="shared" si="180"/>
        <v>63</v>
      </c>
      <c r="Q2884" t="s">
        <v>8334</v>
      </c>
      <c r="R2884" t="s">
        <v>8335</v>
      </c>
      <c r="S2884" s="13">
        <f t="shared" si="181"/>
        <v>42461.596273148149</v>
      </c>
      <c r="T2884" s="13">
        <f t="shared" si="182"/>
        <v>42491.387939814813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3"/>
        <v>0.1908</v>
      </c>
      <c r="P2885" s="6">
        <f t="shared" si="180"/>
        <v>381.6</v>
      </c>
      <c r="Q2885" t="s">
        <v>8334</v>
      </c>
      <c r="R2885" t="s">
        <v>8335</v>
      </c>
      <c r="S2885" s="13">
        <f t="shared" si="181"/>
        <v>42370.90320601852</v>
      </c>
      <c r="T2885" s="13">
        <f t="shared" si="182"/>
        <v>42405.999305555553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3"/>
        <v>4.1111111111111114E-3</v>
      </c>
      <c r="P2886" s="6">
        <f t="shared" si="180"/>
        <v>46.25</v>
      </c>
      <c r="Q2886" t="s">
        <v>8334</v>
      </c>
      <c r="R2886" t="s">
        <v>8335</v>
      </c>
      <c r="S2886" s="13">
        <f t="shared" si="181"/>
        <v>41948.727256944447</v>
      </c>
      <c r="T2886" s="13">
        <f t="shared" si="182"/>
        <v>41978.518923611111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3"/>
        <v>0.32500000000000001</v>
      </c>
      <c r="P2887" s="6">
        <f t="shared" si="180"/>
        <v>26</v>
      </c>
      <c r="Q2887" t="s">
        <v>8334</v>
      </c>
      <c r="R2887" t="s">
        <v>8335</v>
      </c>
      <c r="S2887" s="13">
        <f t="shared" si="181"/>
        <v>42047.07640046296</v>
      </c>
      <c r="T2887" s="13">
        <f t="shared" si="182"/>
        <v>42076.82640046296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3"/>
        <v>0.05</v>
      </c>
      <c r="P2888" s="6">
        <f t="shared" si="180"/>
        <v>10</v>
      </c>
      <c r="Q2888" t="s">
        <v>8334</v>
      </c>
      <c r="R2888" t="s">
        <v>8335</v>
      </c>
      <c r="S2888" s="13">
        <f t="shared" si="181"/>
        <v>42261.632916666669</v>
      </c>
      <c r="T2888" s="13">
        <f t="shared" si="182"/>
        <v>42265.957638888889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3"/>
        <v>1.6666666666666668E-3</v>
      </c>
      <c r="P2889" s="6">
        <f t="shared" si="180"/>
        <v>5</v>
      </c>
      <c r="Q2889" t="s">
        <v>8334</v>
      </c>
      <c r="R2889" t="s">
        <v>8335</v>
      </c>
      <c r="S2889" s="13">
        <f t="shared" si="181"/>
        <v>41985.427361111113</v>
      </c>
      <c r="T2889" s="13">
        <f t="shared" si="182"/>
        <v>42015.219027777777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3"/>
        <v>0</v>
      </c>
      <c r="P2890" s="6" t="e">
        <f t="shared" si="180"/>
        <v>#DIV/0!</v>
      </c>
      <c r="Q2890" t="s">
        <v>8334</v>
      </c>
      <c r="R2890" t="s">
        <v>8335</v>
      </c>
      <c r="S2890" s="13">
        <f t="shared" si="181"/>
        <v>41922.535185185188</v>
      </c>
      <c r="T2890" s="13">
        <f t="shared" si="182"/>
        <v>41929.999305555553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3"/>
        <v>0.38066666666666665</v>
      </c>
      <c r="P2891" s="6">
        <f t="shared" si="180"/>
        <v>81.571428571428569</v>
      </c>
      <c r="Q2891" t="s">
        <v>8334</v>
      </c>
      <c r="R2891" t="s">
        <v>8335</v>
      </c>
      <c r="S2891" s="13">
        <f t="shared" si="181"/>
        <v>41850.863252314812</v>
      </c>
      <c r="T2891" s="13">
        <f t="shared" si="182"/>
        <v>41880.654918981476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3"/>
        <v>1.0500000000000001E-2</v>
      </c>
      <c r="P2892" s="6">
        <f t="shared" si="180"/>
        <v>7</v>
      </c>
      <c r="Q2892" t="s">
        <v>8334</v>
      </c>
      <c r="R2892" t="s">
        <v>8335</v>
      </c>
      <c r="S2892" s="13">
        <f t="shared" si="181"/>
        <v>41831.742962962962</v>
      </c>
      <c r="T2892" s="13">
        <f t="shared" si="182"/>
        <v>41859.916666666664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3"/>
        <v>2.7300000000000001E-2</v>
      </c>
      <c r="P2893" s="6">
        <f t="shared" si="180"/>
        <v>27.3</v>
      </c>
      <c r="Q2893" t="s">
        <v>8334</v>
      </c>
      <c r="R2893" t="s">
        <v>8335</v>
      </c>
      <c r="S2893" s="13">
        <f t="shared" si="181"/>
        <v>42415.883425925931</v>
      </c>
      <c r="T2893" s="13">
        <f t="shared" si="182"/>
        <v>42475.633425925924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3"/>
        <v>9.0909090909090912E-2</v>
      </c>
      <c r="P2894" s="6">
        <f t="shared" si="180"/>
        <v>29.411764705882351</v>
      </c>
      <c r="Q2894" t="s">
        <v>8334</v>
      </c>
      <c r="R2894" t="s">
        <v>8335</v>
      </c>
      <c r="S2894" s="13">
        <f t="shared" si="181"/>
        <v>41869.714166666665</v>
      </c>
      <c r="T2894" s="13">
        <f t="shared" si="182"/>
        <v>41876.666666666664</v>
      </c>
    </row>
    <row r="2895" spans="1:20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3"/>
        <v>5.0000000000000001E-3</v>
      </c>
      <c r="P2895" s="6">
        <f t="shared" si="180"/>
        <v>12.5</v>
      </c>
      <c r="Q2895" t="s">
        <v>8334</v>
      </c>
      <c r="R2895" t="s">
        <v>8335</v>
      </c>
      <c r="S2895" s="13">
        <f t="shared" si="181"/>
        <v>41953.773090277777</v>
      </c>
      <c r="T2895" s="13">
        <f t="shared" si="182"/>
        <v>42012.874999999993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3"/>
        <v>0</v>
      </c>
      <c r="P2896" s="6" t="e">
        <f t="shared" si="180"/>
        <v>#DIV/0!</v>
      </c>
      <c r="Q2896" t="s">
        <v>8334</v>
      </c>
      <c r="R2896" t="s">
        <v>8335</v>
      </c>
      <c r="S2896" s="13">
        <f t="shared" si="181"/>
        <v>42037.986284722225</v>
      </c>
      <c r="T2896" s="13">
        <f t="shared" si="182"/>
        <v>42097.736284722218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3"/>
        <v>4.5999999999999999E-2</v>
      </c>
      <c r="P2897" s="6">
        <f t="shared" si="180"/>
        <v>5.75</v>
      </c>
      <c r="Q2897" t="s">
        <v>8334</v>
      </c>
      <c r="R2897" t="s">
        <v>8335</v>
      </c>
      <c r="S2897" s="13">
        <f t="shared" si="181"/>
        <v>41811.555462962962</v>
      </c>
      <c r="T2897" s="13">
        <f t="shared" si="182"/>
        <v>41812.666666666664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3"/>
        <v>0.20833333333333334</v>
      </c>
      <c r="P2898" s="6">
        <f t="shared" si="180"/>
        <v>52.083333333333336</v>
      </c>
      <c r="Q2898" t="s">
        <v>8334</v>
      </c>
      <c r="R2898" t="s">
        <v>8335</v>
      </c>
      <c r="S2898" s="13">
        <f t="shared" si="181"/>
        <v>42701.908807870372</v>
      </c>
      <c r="T2898" s="13">
        <f t="shared" si="182"/>
        <v>42716.041666666664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3"/>
        <v>4.583333333333333E-2</v>
      </c>
      <c r="P2899" s="6">
        <f t="shared" si="180"/>
        <v>183.33333333333334</v>
      </c>
      <c r="Q2899" t="s">
        <v>8334</v>
      </c>
      <c r="R2899" t="s">
        <v>8335</v>
      </c>
      <c r="S2899" s="13">
        <f t="shared" si="181"/>
        <v>42258.646504629629</v>
      </c>
      <c r="T2899" s="13">
        <f t="shared" si="182"/>
        <v>42288.436863425923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3"/>
        <v>4.2133333333333335E-2</v>
      </c>
      <c r="P2900" s="6">
        <f t="shared" si="180"/>
        <v>26.333333333333332</v>
      </c>
      <c r="Q2900" t="s">
        <v>8334</v>
      </c>
      <c r="R2900" t="s">
        <v>8335</v>
      </c>
      <c r="S2900" s="13">
        <f t="shared" si="181"/>
        <v>42278.664965277778</v>
      </c>
      <c r="T2900" s="13">
        <f t="shared" si="182"/>
        <v>42308.456631944442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3"/>
        <v>0</v>
      </c>
      <c r="P2901" s="6" t="e">
        <f t="shared" si="180"/>
        <v>#DIV/0!</v>
      </c>
      <c r="Q2901" t="s">
        <v>8334</v>
      </c>
      <c r="R2901" t="s">
        <v>8335</v>
      </c>
      <c r="S2901" s="13">
        <f t="shared" si="181"/>
        <v>42515.078217592592</v>
      </c>
      <c r="T2901" s="13">
        <f t="shared" si="182"/>
        <v>42574.869884259257</v>
      </c>
    </row>
    <row r="2902" spans="1:20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3"/>
        <v>0.61909090909090914</v>
      </c>
      <c r="P2902" s="6">
        <f t="shared" si="180"/>
        <v>486.42857142857144</v>
      </c>
      <c r="Q2902" t="s">
        <v>8334</v>
      </c>
      <c r="R2902" t="s">
        <v>8335</v>
      </c>
      <c r="S2902" s="13">
        <f t="shared" si="181"/>
        <v>41830.234166666669</v>
      </c>
      <c r="T2902" s="13">
        <f t="shared" si="182"/>
        <v>41860.025833333333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3"/>
        <v>8.0000000000000002E-3</v>
      </c>
      <c r="P2903" s="6">
        <f t="shared" si="180"/>
        <v>3</v>
      </c>
      <c r="Q2903" t="s">
        <v>8334</v>
      </c>
      <c r="R2903" t="s">
        <v>8335</v>
      </c>
      <c r="S2903" s="13">
        <f t="shared" si="181"/>
        <v>41982.904386574075</v>
      </c>
      <c r="T2903" s="13">
        <f t="shared" si="182"/>
        <v>42042.696053240739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3"/>
        <v>1.6666666666666666E-4</v>
      </c>
      <c r="P2904" s="6">
        <f t="shared" si="180"/>
        <v>25</v>
      </c>
      <c r="Q2904" t="s">
        <v>8334</v>
      </c>
      <c r="R2904" t="s">
        <v>8335</v>
      </c>
      <c r="S2904" s="13">
        <f t="shared" si="181"/>
        <v>42210.439768518518</v>
      </c>
      <c r="T2904" s="13">
        <f t="shared" si="182"/>
        <v>42240.231435185182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3"/>
        <v>7.7999999999999996E-3</v>
      </c>
      <c r="P2905" s="6">
        <f t="shared" si="180"/>
        <v>9.75</v>
      </c>
      <c r="Q2905" t="s">
        <v>8334</v>
      </c>
      <c r="R2905" t="s">
        <v>8335</v>
      </c>
      <c r="S2905" s="13">
        <f t="shared" si="181"/>
        <v>42196.166874999995</v>
      </c>
      <c r="T2905" s="13">
        <f t="shared" si="182"/>
        <v>42255.95854166666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3"/>
        <v>0.05</v>
      </c>
      <c r="P2906" s="6">
        <f t="shared" si="180"/>
        <v>18.75</v>
      </c>
      <c r="Q2906" t="s">
        <v>8334</v>
      </c>
      <c r="R2906" t="s">
        <v>8335</v>
      </c>
      <c r="S2906" s="13">
        <f t="shared" si="181"/>
        <v>41940.967951388891</v>
      </c>
      <c r="T2906" s="13">
        <f t="shared" si="182"/>
        <v>41952.291666666664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3"/>
        <v>0.17771428571428571</v>
      </c>
      <c r="P2907" s="6">
        <f t="shared" si="180"/>
        <v>36.588235294117645</v>
      </c>
      <c r="Q2907" t="s">
        <v>8334</v>
      </c>
      <c r="R2907" t="s">
        <v>8335</v>
      </c>
      <c r="S2907" s="13">
        <f t="shared" si="181"/>
        <v>42606.056863425925</v>
      </c>
      <c r="T2907" s="13">
        <f t="shared" si="182"/>
        <v>42619.848530092589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3"/>
        <v>9.4166666666666662E-2</v>
      </c>
      <c r="P2908" s="6">
        <f t="shared" si="180"/>
        <v>80.714285714285708</v>
      </c>
      <c r="Q2908" t="s">
        <v>8334</v>
      </c>
      <c r="R2908" t="s">
        <v>8335</v>
      </c>
      <c r="S2908" s="13">
        <f t="shared" si="181"/>
        <v>42199.648912037039</v>
      </c>
      <c r="T2908" s="13">
        <f t="shared" si="182"/>
        <v>42216.833333333336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3"/>
        <v>8.0000000000000004E-4</v>
      </c>
      <c r="P2909" s="6">
        <f t="shared" si="180"/>
        <v>1</v>
      </c>
      <c r="Q2909" t="s">
        <v>8334</v>
      </c>
      <c r="R2909" t="s">
        <v>8335</v>
      </c>
      <c r="S2909" s="13">
        <f t="shared" si="181"/>
        <v>42444.877743055549</v>
      </c>
      <c r="T2909" s="13">
        <f t="shared" si="182"/>
        <v>42504.669409722213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3"/>
        <v>2.75E-2</v>
      </c>
      <c r="P2910" s="6">
        <f t="shared" si="180"/>
        <v>52.8</v>
      </c>
      <c r="Q2910" t="s">
        <v>8334</v>
      </c>
      <c r="R2910" t="s">
        <v>8335</v>
      </c>
      <c r="S2910" s="13">
        <f t="shared" si="181"/>
        <v>42499.731701388882</v>
      </c>
      <c r="T2910" s="13">
        <f t="shared" si="182"/>
        <v>42529.523368055547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3"/>
        <v>1.1111111111111112E-4</v>
      </c>
      <c r="P2911" s="6">
        <f t="shared" si="180"/>
        <v>20</v>
      </c>
      <c r="Q2911" t="s">
        <v>8334</v>
      </c>
      <c r="R2911" t="s">
        <v>8335</v>
      </c>
      <c r="S2911" s="13">
        <f t="shared" si="181"/>
        <v>41929.266215277778</v>
      </c>
      <c r="T2911" s="13">
        <f t="shared" si="182"/>
        <v>41968.615277777775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3"/>
        <v>3.3333333333333335E-5</v>
      </c>
      <c r="P2912" s="6">
        <f t="shared" si="180"/>
        <v>1</v>
      </c>
      <c r="Q2912" t="s">
        <v>8334</v>
      </c>
      <c r="R2912" t="s">
        <v>8335</v>
      </c>
      <c r="S2912" s="13">
        <f t="shared" si="181"/>
        <v>42107.841284722221</v>
      </c>
      <c r="T2912" s="13">
        <f t="shared" si="182"/>
        <v>42167.632951388885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3"/>
        <v>0.36499999999999999</v>
      </c>
      <c r="P2913" s="6">
        <f t="shared" si="180"/>
        <v>46.928571428571431</v>
      </c>
      <c r="Q2913" t="s">
        <v>8334</v>
      </c>
      <c r="R2913" t="s">
        <v>8335</v>
      </c>
      <c r="S2913" s="13">
        <f t="shared" si="181"/>
        <v>42142.768819444449</v>
      </c>
      <c r="T2913" s="13">
        <f t="shared" si="182"/>
        <v>42182.560486111113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3"/>
        <v>0.14058171745152354</v>
      </c>
      <c r="P2914" s="6">
        <f t="shared" si="180"/>
        <v>78.07692307692308</v>
      </c>
      <c r="Q2914" t="s">
        <v>8334</v>
      </c>
      <c r="R2914" t="s">
        <v>8335</v>
      </c>
      <c r="S2914" s="13">
        <f t="shared" si="181"/>
        <v>42354.131643518514</v>
      </c>
      <c r="T2914" s="13">
        <f t="shared" si="182"/>
        <v>42383.923310185179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3"/>
        <v>2.0000000000000001E-4</v>
      </c>
      <c r="P2915" s="6">
        <f t="shared" si="180"/>
        <v>1</v>
      </c>
      <c r="Q2915" t="s">
        <v>8334</v>
      </c>
      <c r="R2915" t="s">
        <v>8335</v>
      </c>
      <c r="S2915" s="13">
        <f t="shared" si="181"/>
        <v>41828.922905092593</v>
      </c>
      <c r="T2915" s="13">
        <f t="shared" si="182"/>
        <v>41888.714571759258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3"/>
        <v>4.0000000000000003E-5</v>
      </c>
      <c r="P2916" s="6">
        <f t="shared" si="180"/>
        <v>1</v>
      </c>
      <c r="Q2916" t="s">
        <v>8334</v>
      </c>
      <c r="R2916" t="s">
        <v>8335</v>
      </c>
      <c r="S2916" s="13">
        <f t="shared" si="181"/>
        <v>42017.907337962963</v>
      </c>
      <c r="T2916" s="13">
        <f t="shared" si="182"/>
        <v>42077.657337962963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3"/>
        <v>0.61099999999999999</v>
      </c>
      <c r="P2917" s="6">
        <f t="shared" si="180"/>
        <v>203.66666666666666</v>
      </c>
      <c r="Q2917" t="s">
        <v>8334</v>
      </c>
      <c r="R2917" t="s">
        <v>8335</v>
      </c>
      <c r="S2917" s="13">
        <f t="shared" si="181"/>
        <v>42415.398032407407</v>
      </c>
      <c r="T2917" s="13">
        <f t="shared" si="182"/>
        <v>42445.1480324074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3"/>
        <v>7.8378378378378383E-2</v>
      </c>
      <c r="P2918" s="6">
        <f t="shared" si="180"/>
        <v>20.714285714285715</v>
      </c>
      <c r="Q2918" t="s">
        <v>8334</v>
      </c>
      <c r="R2918" t="s">
        <v>8335</v>
      </c>
      <c r="S2918" s="13">
        <f t="shared" si="181"/>
        <v>41755.476724537039</v>
      </c>
      <c r="T2918" s="13">
        <f t="shared" si="182"/>
        <v>41778.268391203703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3"/>
        <v>0.2185</v>
      </c>
      <c r="P2919" s="6">
        <f t="shared" si="180"/>
        <v>48.555555555555557</v>
      </c>
      <c r="Q2919" t="s">
        <v>8334</v>
      </c>
      <c r="R2919" t="s">
        <v>8335</v>
      </c>
      <c r="S2919" s="13">
        <f t="shared" si="181"/>
        <v>42245.234340277777</v>
      </c>
      <c r="T2919" s="13">
        <f t="shared" si="182"/>
        <v>42263.026006944441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3"/>
        <v>0.27239999999999998</v>
      </c>
      <c r="P2920" s="6">
        <f t="shared" si="180"/>
        <v>68.099999999999994</v>
      </c>
      <c r="Q2920" t="s">
        <v>8334</v>
      </c>
      <c r="R2920" t="s">
        <v>8335</v>
      </c>
      <c r="S2920" s="13">
        <f t="shared" si="181"/>
        <v>42278.629710648151</v>
      </c>
      <c r="T2920" s="13">
        <f t="shared" si="182"/>
        <v>42306.421377314815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3"/>
        <v>8.5000000000000006E-2</v>
      </c>
      <c r="P2921" s="6">
        <f t="shared" si="180"/>
        <v>8.5</v>
      </c>
      <c r="Q2921" t="s">
        <v>8334</v>
      </c>
      <c r="R2921" t="s">
        <v>8335</v>
      </c>
      <c r="S2921" s="13">
        <f t="shared" si="181"/>
        <v>41826.61954861111</v>
      </c>
      <c r="T2921" s="13">
        <f t="shared" si="182"/>
        <v>41856.411215277774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3"/>
        <v>0.26840000000000003</v>
      </c>
      <c r="P2922" s="6">
        <f t="shared" si="180"/>
        <v>51.615384615384613</v>
      </c>
      <c r="Q2922" t="s">
        <v>8334</v>
      </c>
      <c r="R2922" t="s">
        <v>8335</v>
      </c>
      <c r="S2922" s="13">
        <f t="shared" si="181"/>
        <v>42058.792476851857</v>
      </c>
      <c r="T2922" s="13">
        <f t="shared" si="182"/>
        <v>42088.54247685185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3"/>
        <v>1.29</v>
      </c>
      <c r="P2923" s="6">
        <f t="shared" si="180"/>
        <v>43</v>
      </c>
      <c r="Q2923" t="s">
        <v>8334</v>
      </c>
      <c r="R2923" t="s">
        <v>8363</v>
      </c>
      <c r="S2923" s="13">
        <f t="shared" si="181"/>
        <v>41877.886620370373</v>
      </c>
      <c r="T2923" s="13">
        <f t="shared" si="182"/>
        <v>41907.678287037037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3"/>
        <v>1</v>
      </c>
      <c r="P2924" s="6">
        <f t="shared" si="180"/>
        <v>83.333333333333329</v>
      </c>
      <c r="Q2924" t="s">
        <v>8334</v>
      </c>
      <c r="R2924" t="s">
        <v>8363</v>
      </c>
      <c r="S2924" s="13">
        <f t="shared" si="181"/>
        <v>42097.874155092592</v>
      </c>
      <c r="T2924" s="13">
        <f t="shared" si="182"/>
        <v>42142.665821759256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3"/>
        <v>1</v>
      </c>
      <c r="P2925" s="6">
        <f t="shared" si="180"/>
        <v>30</v>
      </c>
      <c r="Q2925" t="s">
        <v>8334</v>
      </c>
      <c r="R2925" t="s">
        <v>8363</v>
      </c>
      <c r="S2925" s="13">
        <f t="shared" si="181"/>
        <v>42013.15253472222</v>
      </c>
      <c r="T2925" s="13">
        <f t="shared" si="182"/>
        <v>42027.916666666664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3"/>
        <v>1.032</v>
      </c>
      <c r="P2926" s="6">
        <f t="shared" si="180"/>
        <v>175.51020408163265</v>
      </c>
      <c r="Q2926" t="s">
        <v>8334</v>
      </c>
      <c r="R2926" t="s">
        <v>8363</v>
      </c>
      <c r="S2926" s="13">
        <f t="shared" si="181"/>
        <v>42103.556828703702</v>
      </c>
      <c r="T2926" s="13">
        <f t="shared" si="182"/>
        <v>42132.957638888889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3"/>
        <v>1.0244597777777777</v>
      </c>
      <c r="P2927" s="6">
        <f t="shared" si="180"/>
        <v>231.66175879396985</v>
      </c>
      <c r="Q2927" t="s">
        <v>8334</v>
      </c>
      <c r="R2927" t="s">
        <v>8363</v>
      </c>
      <c r="S2927" s="13">
        <f t="shared" si="181"/>
        <v>41863.584120370368</v>
      </c>
      <c r="T2927" s="13">
        <f t="shared" si="182"/>
        <v>41893.375787037032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3"/>
        <v>1.25</v>
      </c>
      <c r="P2928" s="6">
        <f t="shared" si="180"/>
        <v>75</v>
      </c>
      <c r="Q2928" t="s">
        <v>8334</v>
      </c>
      <c r="R2928" t="s">
        <v>8363</v>
      </c>
      <c r="S2928" s="13">
        <f t="shared" si="181"/>
        <v>42044.765960648147</v>
      </c>
      <c r="T2928" s="13">
        <f t="shared" si="182"/>
        <v>42058.557627314811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3"/>
        <v>1.3083333333333333</v>
      </c>
      <c r="P2929" s="6">
        <f t="shared" si="180"/>
        <v>112.14285714285714</v>
      </c>
      <c r="Q2929" t="s">
        <v>8334</v>
      </c>
      <c r="R2929" t="s">
        <v>8363</v>
      </c>
      <c r="S2929" s="13">
        <f t="shared" si="181"/>
        <v>41806.669317129628</v>
      </c>
      <c r="T2929" s="13">
        <f t="shared" si="182"/>
        <v>41835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3"/>
        <v>1</v>
      </c>
      <c r="P2930" s="6">
        <f t="shared" si="180"/>
        <v>41.666666666666664</v>
      </c>
      <c r="Q2930" t="s">
        <v>8334</v>
      </c>
      <c r="R2930" t="s">
        <v>8363</v>
      </c>
      <c r="S2930" s="13">
        <f t="shared" si="181"/>
        <v>42403.998217592598</v>
      </c>
      <c r="T2930" s="13">
        <f t="shared" si="182"/>
        <v>42433.789884259262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3"/>
        <v>1.02069375</v>
      </c>
      <c r="P2931" s="6">
        <f t="shared" si="180"/>
        <v>255.17343750000001</v>
      </c>
      <c r="Q2931" t="s">
        <v>8334</v>
      </c>
      <c r="R2931" t="s">
        <v>8363</v>
      </c>
      <c r="S2931" s="13">
        <f t="shared" si="181"/>
        <v>41754.564328703702</v>
      </c>
      <c r="T2931" s="13">
        <f t="shared" si="182"/>
        <v>41784.355995370366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3"/>
        <v>1.0092000000000001</v>
      </c>
      <c r="P2932" s="6">
        <f t="shared" si="180"/>
        <v>162.7741935483871</v>
      </c>
      <c r="Q2932" t="s">
        <v>8334</v>
      </c>
      <c r="R2932" t="s">
        <v>8363</v>
      </c>
      <c r="S2932" s="13">
        <f t="shared" si="181"/>
        <v>42101.584074074075</v>
      </c>
      <c r="T2932" s="13">
        <f t="shared" si="182"/>
        <v>42131.375740740739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3"/>
        <v>1.06</v>
      </c>
      <c r="P2933" s="6">
        <f t="shared" si="180"/>
        <v>88.333333333333329</v>
      </c>
      <c r="Q2933" t="s">
        <v>8334</v>
      </c>
      <c r="R2933" t="s">
        <v>8363</v>
      </c>
      <c r="S2933" s="13">
        <f t="shared" si="181"/>
        <v>41872.291238425925</v>
      </c>
      <c r="T2933" s="13">
        <f t="shared" si="182"/>
        <v>41897.047222222223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3"/>
        <v>1.0509677419354839</v>
      </c>
      <c r="P2934" s="6">
        <f t="shared" si="180"/>
        <v>85.736842105263165</v>
      </c>
      <c r="Q2934" t="s">
        <v>8334</v>
      </c>
      <c r="R2934" t="s">
        <v>8363</v>
      </c>
      <c r="S2934" s="13">
        <f t="shared" si="181"/>
        <v>42025.164780092593</v>
      </c>
      <c r="T2934" s="13">
        <f t="shared" si="182"/>
        <v>42056.249999999993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3"/>
        <v>1.0276000000000001</v>
      </c>
      <c r="P2935" s="6">
        <f t="shared" si="180"/>
        <v>47.574074074074076</v>
      </c>
      <c r="Q2935" t="s">
        <v>8334</v>
      </c>
      <c r="R2935" t="s">
        <v>8363</v>
      </c>
      <c r="S2935" s="13">
        <f t="shared" si="181"/>
        <v>42495.956631944442</v>
      </c>
      <c r="T2935" s="13">
        <f t="shared" si="182"/>
        <v>42525.748298611106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3"/>
        <v>1.08</v>
      </c>
      <c r="P2936" s="6">
        <f t="shared" si="180"/>
        <v>72.972972972972968</v>
      </c>
      <c r="Q2936" t="s">
        <v>8334</v>
      </c>
      <c r="R2936" t="s">
        <v>8363</v>
      </c>
      <c r="S2936" s="13">
        <f t="shared" si="181"/>
        <v>41775.636157407411</v>
      </c>
      <c r="T2936" s="13">
        <f t="shared" si="182"/>
        <v>41805.427824074075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3"/>
        <v>1.0088571428571429</v>
      </c>
      <c r="P2937" s="6">
        <f t="shared" si="180"/>
        <v>90.538461538461533</v>
      </c>
      <c r="Q2937" t="s">
        <v>8334</v>
      </c>
      <c r="R2937" t="s">
        <v>8363</v>
      </c>
      <c r="S2937" s="13">
        <f t="shared" si="181"/>
        <v>42553.583425925928</v>
      </c>
      <c r="T2937" s="13">
        <f t="shared" si="182"/>
        <v>42611.499999999993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3"/>
        <v>1.28</v>
      </c>
      <c r="P2938" s="6">
        <f t="shared" si="180"/>
        <v>37.647058823529413</v>
      </c>
      <c r="Q2938" t="s">
        <v>8334</v>
      </c>
      <c r="R2938" t="s">
        <v>8363</v>
      </c>
      <c r="S2938" s="13">
        <f t="shared" si="181"/>
        <v>41912.650729166664</v>
      </c>
      <c r="T2938" s="13">
        <f t="shared" si="182"/>
        <v>41924.999305555553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3"/>
        <v>1.3333333333333333</v>
      </c>
      <c r="P2939" s="6">
        <f t="shared" si="180"/>
        <v>36.363636363636367</v>
      </c>
      <c r="Q2939" t="s">
        <v>8334</v>
      </c>
      <c r="R2939" t="s">
        <v>8363</v>
      </c>
      <c r="S2939" s="13">
        <f t="shared" si="181"/>
        <v>41803.457326388889</v>
      </c>
      <c r="T2939" s="13">
        <f t="shared" si="182"/>
        <v>41833.248993055553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3"/>
        <v>1.0137499999999999</v>
      </c>
      <c r="P2940" s="6">
        <f t="shared" si="180"/>
        <v>126.71875</v>
      </c>
      <c r="Q2940" t="s">
        <v>8334</v>
      </c>
      <c r="R2940" t="s">
        <v>8363</v>
      </c>
      <c r="S2940" s="13">
        <f t="shared" si="181"/>
        <v>42004.703865740739</v>
      </c>
      <c r="T2940" s="13">
        <f t="shared" si="182"/>
        <v>42034.495532407404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3"/>
        <v>1.0287500000000001</v>
      </c>
      <c r="P2941" s="6">
        <f t="shared" si="180"/>
        <v>329.2</v>
      </c>
      <c r="Q2941" t="s">
        <v>8334</v>
      </c>
      <c r="R2941" t="s">
        <v>8363</v>
      </c>
      <c r="S2941" s="13">
        <f t="shared" si="181"/>
        <v>41845.809166666666</v>
      </c>
      <c r="T2941" s="13">
        <f t="shared" si="182"/>
        <v>41878.833333333328</v>
      </c>
    </row>
    <row r="2942" spans="1:20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3"/>
        <v>1.0724</v>
      </c>
      <c r="P2942" s="6">
        <f t="shared" si="180"/>
        <v>81.242424242424249</v>
      </c>
      <c r="Q2942" t="s">
        <v>8334</v>
      </c>
      <c r="R2942" t="s">
        <v>8363</v>
      </c>
      <c r="S2942" s="13">
        <f t="shared" si="181"/>
        <v>41982.773356481484</v>
      </c>
      <c r="T2942" s="13">
        <f t="shared" si="182"/>
        <v>42022.565023148149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3"/>
        <v>4.0000000000000003E-5</v>
      </c>
      <c r="P2943" s="6">
        <f t="shared" si="180"/>
        <v>1</v>
      </c>
      <c r="Q2943" t="s">
        <v>8334</v>
      </c>
      <c r="R2943" t="s">
        <v>8361</v>
      </c>
      <c r="S2943" s="13">
        <f t="shared" si="181"/>
        <v>42034.960127314815</v>
      </c>
      <c r="T2943" s="13">
        <f t="shared" si="182"/>
        <v>42064.751793981479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3"/>
        <v>0.20424999999999999</v>
      </c>
      <c r="P2944" s="6">
        <f t="shared" si="180"/>
        <v>202.22772277227722</v>
      </c>
      <c r="Q2944" t="s">
        <v>8334</v>
      </c>
      <c r="R2944" t="s">
        <v>8361</v>
      </c>
      <c r="S2944" s="13">
        <f t="shared" si="181"/>
        <v>42334.803923611107</v>
      </c>
      <c r="T2944" s="13">
        <f t="shared" si="182"/>
        <v>42354.637499999997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3"/>
        <v>0</v>
      </c>
      <c r="P2945" s="6" t="e">
        <f t="shared" si="180"/>
        <v>#DIV/0!</v>
      </c>
      <c r="Q2945" t="s">
        <v>8334</v>
      </c>
      <c r="R2945" t="s">
        <v>8361</v>
      </c>
      <c r="S2945" s="13">
        <f t="shared" si="181"/>
        <v>42077.129398148143</v>
      </c>
      <c r="T2945" s="13">
        <f t="shared" si="182"/>
        <v>42106.921064814807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3"/>
        <v>0.01</v>
      </c>
      <c r="P2946" s="6">
        <f t="shared" si="180"/>
        <v>100</v>
      </c>
      <c r="Q2946" t="s">
        <v>8334</v>
      </c>
      <c r="R2946" t="s">
        <v>8361</v>
      </c>
      <c r="S2946" s="13">
        <f t="shared" si="181"/>
        <v>42132.9143287037</v>
      </c>
      <c r="T2946" s="13">
        <f t="shared" si="182"/>
        <v>42162.705995370365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183"/>
        <v>0</v>
      </c>
      <c r="P2947" s="6" t="e">
        <f t="shared" ref="P2947:P3010" si="184">E2947/L2947</f>
        <v>#DIV/0!</v>
      </c>
      <c r="Q2947" t="s">
        <v>8334</v>
      </c>
      <c r="R2947" t="s">
        <v>8361</v>
      </c>
      <c r="S2947" s="13">
        <f t="shared" ref="S2947:S3010" si="185">(((J2947/60)/60)/24)+DATE(1970,1,1)</f>
        <v>42118.139583333337</v>
      </c>
      <c r="T2947" s="13">
        <f t="shared" ref="T2947:T3010" si="186">(((I2947/60)/60)/24)+DATE(1970,1,1)+(-5/24)</f>
        <v>42147.931250000001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ref="O2948:O3011" si="187">E2948/D2948</f>
        <v>1E-3</v>
      </c>
      <c r="P2948" s="6">
        <f t="shared" si="184"/>
        <v>1</v>
      </c>
      <c r="Q2948" t="s">
        <v>8334</v>
      </c>
      <c r="R2948" t="s">
        <v>8361</v>
      </c>
      <c r="S2948" s="13">
        <f t="shared" si="185"/>
        <v>42567.531157407408</v>
      </c>
      <c r="T2948" s="13">
        <f t="shared" si="186"/>
        <v>42597.322824074072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7"/>
        <v>4.2880000000000001E-2</v>
      </c>
      <c r="P2949" s="6">
        <f t="shared" si="184"/>
        <v>82.461538461538467</v>
      </c>
      <c r="Q2949" t="s">
        <v>8334</v>
      </c>
      <c r="R2949" t="s">
        <v>8361</v>
      </c>
      <c r="S2949" s="13">
        <f t="shared" si="185"/>
        <v>42649.562118055561</v>
      </c>
      <c r="T2949" s="13">
        <f t="shared" si="186"/>
        <v>42698.507638888892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7"/>
        <v>4.8000000000000001E-5</v>
      </c>
      <c r="P2950" s="6">
        <f t="shared" si="184"/>
        <v>2.6666666666666665</v>
      </c>
      <c r="Q2950" t="s">
        <v>8334</v>
      </c>
      <c r="R2950" t="s">
        <v>8361</v>
      </c>
      <c r="S2950" s="13">
        <f t="shared" si="185"/>
        <v>42097.649224537032</v>
      </c>
      <c r="T2950" s="13">
        <f t="shared" si="186"/>
        <v>42157.440891203696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7"/>
        <v>2.5000000000000001E-2</v>
      </c>
      <c r="P2951" s="6">
        <f t="shared" si="184"/>
        <v>12.5</v>
      </c>
      <c r="Q2951" t="s">
        <v>8334</v>
      </c>
      <c r="R2951" t="s">
        <v>8361</v>
      </c>
      <c r="S2951" s="13">
        <f t="shared" si="185"/>
        <v>42297.823113425926</v>
      </c>
      <c r="T2951" s="13">
        <f t="shared" si="186"/>
        <v>42327.656446759262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7"/>
        <v>0</v>
      </c>
      <c r="P2952" s="6" t="e">
        <f t="shared" si="184"/>
        <v>#DIV/0!</v>
      </c>
      <c r="Q2952" t="s">
        <v>8334</v>
      </c>
      <c r="R2952" t="s">
        <v>8361</v>
      </c>
      <c r="S2952" s="13">
        <f t="shared" si="185"/>
        <v>42362.36518518519</v>
      </c>
      <c r="T2952" s="13">
        <f t="shared" si="186"/>
        <v>42392.156851851854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7"/>
        <v>2.1919999999999999E-2</v>
      </c>
      <c r="P2953" s="6">
        <f t="shared" si="184"/>
        <v>18.896551724137932</v>
      </c>
      <c r="Q2953" t="s">
        <v>8334</v>
      </c>
      <c r="R2953" t="s">
        <v>8361</v>
      </c>
      <c r="S2953" s="13">
        <f t="shared" si="185"/>
        <v>41872.802928240737</v>
      </c>
      <c r="T2953" s="13">
        <f t="shared" si="186"/>
        <v>41917.594594907401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7"/>
        <v>8.0250000000000002E-2</v>
      </c>
      <c r="P2954" s="6">
        <f t="shared" si="184"/>
        <v>200.625</v>
      </c>
      <c r="Q2954" t="s">
        <v>8334</v>
      </c>
      <c r="R2954" t="s">
        <v>8361</v>
      </c>
      <c r="S2954" s="13">
        <f t="shared" si="185"/>
        <v>42628.690266203703</v>
      </c>
      <c r="T2954" s="13">
        <f t="shared" si="186"/>
        <v>42659.958333333336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7"/>
        <v>1.5125E-3</v>
      </c>
      <c r="P2955" s="6">
        <f t="shared" si="184"/>
        <v>201.66666666666666</v>
      </c>
      <c r="Q2955" t="s">
        <v>8334</v>
      </c>
      <c r="R2955" t="s">
        <v>8361</v>
      </c>
      <c r="S2955" s="13">
        <f t="shared" si="185"/>
        <v>42255.791909722218</v>
      </c>
      <c r="T2955" s="13">
        <f t="shared" si="186"/>
        <v>42285.583576388883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7"/>
        <v>0</v>
      </c>
      <c r="P2956" s="6" t="e">
        <f t="shared" si="184"/>
        <v>#DIV/0!</v>
      </c>
      <c r="Q2956" t="s">
        <v>8334</v>
      </c>
      <c r="R2956" t="s">
        <v>8361</v>
      </c>
      <c r="S2956" s="13">
        <f t="shared" si="185"/>
        <v>42790.583368055552</v>
      </c>
      <c r="T2956" s="13">
        <f t="shared" si="186"/>
        <v>42810.333368055559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7"/>
        <v>0.59583333333333333</v>
      </c>
      <c r="P2957" s="6">
        <f t="shared" si="184"/>
        <v>65</v>
      </c>
      <c r="Q2957" t="s">
        <v>8334</v>
      </c>
      <c r="R2957" t="s">
        <v>8361</v>
      </c>
      <c r="S2957" s="13">
        <f t="shared" si="185"/>
        <v>42141.741307870368</v>
      </c>
      <c r="T2957" s="13">
        <f t="shared" si="186"/>
        <v>42171.532974537033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7"/>
        <v>0.16734177215189874</v>
      </c>
      <c r="P2958" s="6">
        <f t="shared" si="184"/>
        <v>66.099999999999994</v>
      </c>
      <c r="Q2958" t="s">
        <v>8334</v>
      </c>
      <c r="R2958" t="s">
        <v>8361</v>
      </c>
      <c r="S2958" s="13">
        <f t="shared" si="185"/>
        <v>42464.958912037036</v>
      </c>
      <c r="T2958" s="13">
        <f t="shared" si="186"/>
        <v>42494.750578703701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7"/>
        <v>1.8666666666666668E-2</v>
      </c>
      <c r="P2959" s="6">
        <f t="shared" si="184"/>
        <v>93.333333333333329</v>
      </c>
      <c r="Q2959" t="s">
        <v>8334</v>
      </c>
      <c r="R2959" t="s">
        <v>8361</v>
      </c>
      <c r="S2959" s="13">
        <f t="shared" si="185"/>
        <v>42031.011249999996</v>
      </c>
      <c r="T2959" s="13">
        <f t="shared" si="186"/>
        <v>42090.761249999996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7"/>
        <v>0</v>
      </c>
      <c r="P2960" s="6" t="e">
        <f t="shared" si="184"/>
        <v>#DIV/0!</v>
      </c>
      <c r="Q2960" t="s">
        <v>8334</v>
      </c>
      <c r="R2960" t="s">
        <v>8361</v>
      </c>
      <c r="S2960" s="13">
        <f t="shared" si="185"/>
        <v>42438.779131944444</v>
      </c>
      <c r="T2960" s="13">
        <f t="shared" si="186"/>
        <v>42498.529131944444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7"/>
        <v>0</v>
      </c>
      <c r="P2961" s="6" t="e">
        <f t="shared" si="184"/>
        <v>#DIV/0!</v>
      </c>
      <c r="Q2961" t="s">
        <v>8334</v>
      </c>
      <c r="R2961" t="s">
        <v>8361</v>
      </c>
      <c r="S2961" s="13">
        <f t="shared" si="185"/>
        <v>42498.008391203708</v>
      </c>
      <c r="T2961" s="13">
        <f t="shared" si="186"/>
        <v>42527.800057870372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7"/>
        <v>0</v>
      </c>
      <c r="P2962" s="6" t="e">
        <f t="shared" si="184"/>
        <v>#DIV/0!</v>
      </c>
      <c r="Q2962" t="s">
        <v>8334</v>
      </c>
      <c r="R2962" t="s">
        <v>8361</v>
      </c>
      <c r="S2962" s="13">
        <f t="shared" si="185"/>
        <v>41863.757210648146</v>
      </c>
      <c r="T2962" s="13">
        <f t="shared" si="186"/>
        <v>41893.54887731481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7"/>
        <v>1.0962000000000001</v>
      </c>
      <c r="P2963" s="6">
        <f t="shared" si="184"/>
        <v>50.75</v>
      </c>
      <c r="Q2963" t="s">
        <v>8334</v>
      </c>
      <c r="R2963" t="s">
        <v>8335</v>
      </c>
      <c r="S2963" s="13">
        <f t="shared" si="185"/>
        <v>42061.212488425925</v>
      </c>
      <c r="T2963" s="13">
        <f t="shared" si="186"/>
        <v>42088.958333333336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7"/>
        <v>1.218</v>
      </c>
      <c r="P2964" s="6">
        <f t="shared" si="184"/>
        <v>60.9</v>
      </c>
      <c r="Q2964" t="s">
        <v>8334</v>
      </c>
      <c r="R2964" t="s">
        <v>8335</v>
      </c>
      <c r="S2964" s="13">
        <f t="shared" si="185"/>
        <v>42036.24428240741</v>
      </c>
      <c r="T2964" s="13">
        <f t="shared" si="186"/>
        <v>42064.082638888889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7"/>
        <v>1.0685</v>
      </c>
      <c r="P2965" s="6">
        <f t="shared" si="184"/>
        <v>109.03061224489795</v>
      </c>
      <c r="Q2965" t="s">
        <v>8334</v>
      </c>
      <c r="R2965" t="s">
        <v>8335</v>
      </c>
      <c r="S2965" s="13">
        <f t="shared" si="185"/>
        <v>42157.470185185186</v>
      </c>
      <c r="T2965" s="13">
        <f t="shared" si="186"/>
        <v>42187.26185185185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7"/>
        <v>1.0071379999999999</v>
      </c>
      <c r="P2966" s="6">
        <f t="shared" si="184"/>
        <v>25.692295918367346</v>
      </c>
      <c r="Q2966" t="s">
        <v>8334</v>
      </c>
      <c r="R2966" t="s">
        <v>8335</v>
      </c>
      <c r="S2966" s="13">
        <f t="shared" si="185"/>
        <v>41827.909942129627</v>
      </c>
      <c r="T2966" s="13">
        <f t="shared" si="186"/>
        <v>41857.688888888886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7"/>
        <v>1.0900000000000001</v>
      </c>
      <c r="P2967" s="6">
        <f t="shared" si="184"/>
        <v>41.92307692307692</v>
      </c>
      <c r="Q2967" t="s">
        <v>8334</v>
      </c>
      <c r="R2967" t="s">
        <v>8335</v>
      </c>
      <c r="S2967" s="13">
        <f t="shared" si="185"/>
        <v>42162.729548611111</v>
      </c>
      <c r="T2967" s="13">
        <f t="shared" si="186"/>
        <v>42192.521215277775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7"/>
        <v>1.1363000000000001</v>
      </c>
      <c r="P2968" s="6">
        <f t="shared" si="184"/>
        <v>88.7734375</v>
      </c>
      <c r="Q2968" t="s">
        <v>8334</v>
      </c>
      <c r="R2968" t="s">
        <v>8335</v>
      </c>
      <c r="S2968" s="13">
        <f t="shared" si="185"/>
        <v>42233.738564814819</v>
      </c>
      <c r="T2968" s="13">
        <f t="shared" si="186"/>
        <v>42263.530231481483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7"/>
        <v>1.1392</v>
      </c>
      <c r="P2969" s="6">
        <f t="shared" si="184"/>
        <v>80.225352112676063</v>
      </c>
      <c r="Q2969" t="s">
        <v>8334</v>
      </c>
      <c r="R2969" t="s">
        <v>8335</v>
      </c>
      <c r="S2969" s="13">
        <f t="shared" si="185"/>
        <v>42042.197824074072</v>
      </c>
      <c r="T2969" s="13">
        <f t="shared" si="186"/>
        <v>42071.947824074072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7"/>
        <v>1.06</v>
      </c>
      <c r="P2970" s="6">
        <f t="shared" si="184"/>
        <v>78.936170212765958</v>
      </c>
      <c r="Q2970" t="s">
        <v>8334</v>
      </c>
      <c r="R2970" t="s">
        <v>8335</v>
      </c>
      <c r="S2970" s="13">
        <f t="shared" si="185"/>
        <v>42585.523842592593</v>
      </c>
      <c r="T2970" s="13">
        <f t="shared" si="186"/>
        <v>42598.957638888889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7"/>
        <v>1.625</v>
      </c>
      <c r="P2971" s="6">
        <f t="shared" si="184"/>
        <v>95.588235294117652</v>
      </c>
      <c r="Q2971" t="s">
        <v>8334</v>
      </c>
      <c r="R2971" t="s">
        <v>8335</v>
      </c>
      <c r="S2971" s="13">
        <f t="shared" si="185"/>
        <v>42097.786493055552</v>
      </c>
      <c r="T2971" s="13">
        <f t="shared" si="186"/>
        <v>42127.743750000001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7"/>
        <v>1.06</v>
      </c>
      <c r="P2972" s="6">
        <f t="shared" si="184"/>
        <v>69.890109890109883</v>
      </c>
      <c r="Q2972" t="s">
        <v>8334</v>
      </c>
      <c r="R2972" t="s">
        <v>8335</v>
      </c>
      <c r="S2972" s="13">
        <f t="shared" si="185"/>
        <v>41808.669571759259</v>
      </c>
      <c r="T2972" s="13">
        <f t="shared" si="186"/>
        <v>41838.461238425924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7"/>
        <v>1.0015624999999999</v>
      </c>
      <c r="P2973" s="6">
        <f t="shared" si="184"/>
        <v>74.534883720930239</v>
      </c>
      <c r="Q2973" t="s">
        <v>8334</v>
      </c>
      <c r="R2973" t="s">
        <v>8335</v>
      </c>
      <c r="S2973" s="13">
        <f t="shared" si="185"/>
        <v>41852.658310185187</v>
      </c>
      <c r="T2973" s="13">
        <f t="shared" si="186"/>
        <v>41882.449976851851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7"/>
        <v>1.0535000000000001</v>
      </c>
      <c r="P2974" s="6">
        <f t="shared" si="184"/>
        <v>123.94117647058823</v>
      </c>
      <c r="Q2974" t="s">
        <v>8334</v>
      </c>
      <c r="R2974" t="s">
        <v>8335</v>
      </c>
      <c r="S2974" s="13">
        <f t="shared" si="185"/>
        <v>42694.110185185185</v>
      </c>
      <c r="T2974" s="13">
        <f t="shared" si="186"/>
        <v>42708.833333333336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7"/>
        <v>1.748</v>
      </c>
      <c r="P2975" s="6">
        <f t="shared" si="184"/>
        <v>264.84848484848487</v>
      </c>
      <c r="Q2975" t="s">
        <v>8334</v>
      </c>
      <c r="R2975" t="s">
        <v>8335</v>
      </c>
      <c r="S2975" s="13">
        <f t="shared" si="185"/>
        <v>42341.818379629629</v>
      </c>
      <c r="T2975" s="13">
        <f t="shared" si="186"/>
        <v>42369.958333333336</v>
      </c>
    </row>
    <row r="2976" spans="1:20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7"/>
        <v>1.02</v>
      </c>
      <c r="P2976" s="6">
        <f t="shared" si="184"/>
        <v>58.620689655172413</v>
      </c>
      <c r="Q2976" t="s">
        <v>8334</v>
      </c>
      <c r="R2976" t="s">
        <v>8335</v>
      </c>
      <c r="S2976" s="13">
        <f t="shared" si="185"/>
        <v>41880.061006944445</v>
      </c>
      <c r="T2976" s="13">
        <f t="shared" si="186"/>
        <v>41907.857638888883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7"/>
        <v>1.00125</v>
      </c>
      <c r="P2977" s="6">
        <f t="shared" si="184"/>
        <v>70.884955752212392</v>
      </c>
      <c r="Q2977" t="s">
        <v>8334</v>
      </c>
      <c r="R2977" t="s">
        <v>8335</v>
      </c>
      <c r="S2977" s="13">
        <f t="shared" si="185"/>
        <v>41941.683865740742</v>
      </c>
      <c r="T2977" s="13">
        <f t="shared" si="186"/>
        <v>41969.916666666664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7"/>
        <v>1.7142857142857142</v>
      </c>
      <c r="P2978" s="6">
        <f t="shared" si="184"/>
        <v>8.5714285714285712</v>
      </c>
      <c r="Q2978" t="s">
        <v>8334</v>
      </c>
      <c r="R2978" t="s">
        <v>8335</v>
      </c>
      <c r="S2978" s="13">
        <f t="shared" si="185"/>
        <v>42425.730671296296</v>
      </c>
      <c r="T2978" s="13">
        <f t="shared" si="186"/>
        <v>42442.291666666664</v>
      </c>
    </row>
    <row r="2979" spans="1:20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7"/>
        <v>1.1356666666666666</v>
      </c>
      <c r="P2979" s="6">
        <f t="shared" si="184"/>
        <v>113.56666666666666</v>
      </c>
      <c r="Q2979" t="s">
        <v>8334</v>
      </c>
      <c r="R2979" t="s">
        <v>8335</v>
      </c>
      <c r="S2979" s="13">
        <f t="shared" si="185"/>
        <v>42026.88118055556</v>
      </c>
      <c r="T2979" s="13">
        <f t="shared" si="186"/>
        <v>42085.884722222218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7"/>
        <v>1.2946666666666666</v>
      </c>
      <c r="P2980" s="6">
        <f t="shared" si="184"/>
        <v>60.6875</v>
      </c>
      <c r="Q2980" t="s">
        <v>8334</v>
      </c>
      <c r="R2980" t="s">
        <v>8335</v>
      </c>
      <c r="S2980" s="13">
        <f t="shared" si="185"/>
        <v>41922.640590277777</v>
      </c>
      <c r="T2980" s="13">
        <f t="shared" si="186"/>
        <v>41932.040972222218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7"/>
        <v>1.014</v>
      </c>
      <c r="P2981" s="6">
        <f t="shared" si="184"/>
        <v>110.21739130434783</v>
      </c>
      <c r="Q2981" t="s">
        <v>8334</v>
      </c>
      <c r="R2981" t="s">
        <v>8335</v>
      </c>
      <c r="S2981" s="13">
        <f t="shared" si="185"/>
        <v>41993.824340277773</v>
      </c>
      <c r="T2981" s="13">
        <f t="shared" si="186"/>
        <v>42010.041666666664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7"/>
        <v>1.0916666666666666</v>
      </c>
      <c r="P2982" s="6">
        <f t="shared" si="184"/>
        <v>136.45833333333334</v>
      </c>
      <c r="Q2982" t="s">
        <v>8334</v>
      </c>
      <c r="R2982" t="s">
        <v>8335</v>
      </c>
      <c r="S2982" s="13">
        <f t="shared" si="185"/>
        <v>42219.915856481486</v>
      </c>
      <c r="T2982" s="13">
        <f t="shared" si="186"/>
        <v>42239.874999999993</v>
      </c>
    </row>
    <row r="2983" spans="1:20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7"/>
        <v>1.28925</v>
      </c>
      <c r="P2983" s="6">
        <f t="shared" si="184"/>
        <v>53.164948453608247</v>
      </c>
      <c r="Q2983" t="s">
        <v>8334</v>
      </c>
      <c r="R2983" t="s">
        <v>8361</v>
      </c>
      <c r="S2983" s="13">
        <f t="shared" si="185"/>
        <v>42225.559675925921</v>
      </c>
      <c r="T2983" s="13">
        <f t="shared" si="186"/>
        <v>42270.351342592585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7"/>
        <v>1.0206</v>
      </c>
      <c r="P2984" s="6">
        <f t="shared" si="184"/>
        <v>86.491525423728817</v>
      </c>
      <c r="Q2984" t="s">
        <v>8334</v>
      </c>
      <c r="R2984" t="s">
        <v>8361</v>
      </c>
      <c r="S2984" s="13">
        <f t="shared" si="185"/>
        <v>42381.686840277776</v>
      </c>
      <c r="T2984" s="13">
        <f t="shared" si="186"/>
        <v>42411.478506944441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7"/>
        <v>1.465395775862069</v>
      </c>
      <c r="P2985" s="6">
        <f t="shared" si="184"/>
        <v>155.23827397260274</v>
      </c>
      <c r="Q2985" t="s">
        <v>8334</v>
      </c>
      <c r="R2985" t="s">
        <v>8361</v>
      </c>
      <c r="S2985" s="13">
        <f t="shared" si="185"/>
        <v>41894.632361111115</v>
      </c>
      <c r="T2985" s="13">
        <f t="shared" si="186"/>
        <v>41954.465694444443</v>
      </c>
    </row>
    <row r="2986" spans="1:20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7"/>
        <v>1.00352</v>
      </c>
      <c r="P2986" s="6">
        <f t="shared" si="184"/>
        <v>115.08256880733946</v>
      </c>
      <c r="Q2986" t="s">
        <v>8334</v>
      </c>
      <c r="R2986" t="s">
        <v>8361</v>
      </c>
      <c r="S2986" s="13">
        <f t="shared" si="185"/>
        <v>42576.278715277775</v>
      </c>
      <c r="T2986" s="13">
        <f t="shared" si="186"/>
        <v>42606.070381944439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7"/>
        <v>1.2164999999999999</v>
      </c>
      <c r="P2987" s="6">
        <f t="shared" si="184"/>
        <v>109.5945945945946</v>
      </c>
      <c r="Q2987" t="s">
        <v>8334</v>
      </c>
      <c r="R2987" t="s">
        <v>8361</v>
      </c>
      <c r="S2987" s="13">
        <f t="shared" si="185"/>
        <v>42654.973703703698</v>
      </c>
      <c r="T2987" s="13">
        <f t="shared" si="186"/>
        <v>42673.958333333336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7"/>
        <v>1.0549999999999999</v>
      </c>
      <c r="P2988" s="6">
        <f t="shared" si="184"/>
        <v>45.214285714285715</v>
      </c>
      <c r="Q2988" t="s">
        <v>8334</v>
      </c>
      <c r="R2988" t="s">
        <v>8361</v>
      </c>
      <c r="S2988" s="13">
        <f t="shared" si="185"/>
        <v>42431.500069444446</v>
      </c>
      <c r="T2988" s="13">
        <f t="shared" si="186"/>
        <v>42491.250069444439</v>
      </c>
    </row>
    <row r="2989" spans="1:20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7"/>
        <v>1.1040080000000001</v>
      </c>
      <c r="P2989" s="6">
        <f t="shared" si="184"/>
        <v>104.15169811320754</v>
      </c>
      <c r="Q2989" t="s">
        <v>8334</v>
      </c>
      <c r="R2989" t="s">
        <v>8361</v>
      </c>
      <c r="S2989" s="13">
        <f t="shared" si="185"/>
        <v>42627.307303240741</v>
      </c>
      <c r="T2989" s="13">
        <f t="shared" si="186"/>
        <v>42655.791666666664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7"/>
        <v>1</v>
      </c>
      <c r="P2990" s="6">
        <f t="shared" si="184"/>
        <v>35.714285714285715</v>
      </c>
      <c r="Q2990" t="s">
        <v>8334</v>
      </c>
      <c r="R2990" t="s">
        <v>8361</v>
      </c>
      <c r="S2990" s="13">
        <f t="shared" si="185"/>
        <v>42511.362048611118</v>
      </c>
      <c r="T2990" s="13">
        <f t="shared" si="186"/>
        <v>42541.153715277782</v>
      </c>
    </row>
    <row r="2991" spans="1:20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7"/>
        <v>1.76535</v>
      </c>
      <c r="P2991" s="6">
        <f t="shared" si="184"/>
        <v>96.997252747252745</v>
      </c>
      <c r="Q2991" t="s">
        <v>8334</v>
      </c>
      <c r="R2991" t="s">
        <v>8361</v>
      </c>
      <c r="S2991" s="13">
        <f t="shared" si="185"/>
        <v>42337.02039351852</v>
      </c>
      <c r="T2991" s="13">
        <f t="shared" si="186"/>
        <v>42358.999305555553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7"/>
        <v>1</v>
      </c>
      <c r="P2992" s="6">
        <f t="shared" si="184"/>
        <v>370.37037037037038</v>
      </c>
      <c r="Q2992" t="s">
        <v>8334</v>
      </c>
      <c r="R2992" t="s">
        <v>8361</v>
      </c>
      <c r="S2992" s="13">
        <f t="shared" si="185"/>
        <v>42341.57430555555</v>
      </c>
      <c r="T2992" s="13">
        <f t="shared" si="186"/>
        <v>42376.365972222215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7"/>
        <v>1.0329411764705883</v>
      </c>
      <c r="P2993" s="6">
        <f t="shared" si="184"/>
        <v>94.408602150537632</v>
      </c>
      <c r="Q2993" t="s">
        <v>8334</v>
      </c>
      <c r="R2993" t="s">
        <v>8361</v>
      </c>
      <c r="S2993" s="13">
        <f t="shared" si="185"/>
        <v>42740.837152777778</v>
      </c>
      <c r="T2993" s="13">
        <f t="shared" si="186"/>
        <v>42762.628819444442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7"/>
        <v>1.0449999999999999</v>
      </c>
      <c r="P2994" s="6">
        <f t="shared" si="184"/>
        <v>48.984375</v>
      </c>
      <c r="Q2994" t="s">
        <v>8334</v>
      </c>
      <c r="R2994" t="s">
        <v>8361</v>
      </c>
      <c r="S2994" s="13">
        <f t="shared" si="185"/>
        <v>42622.767476851848</v>
      </c>
      <c r="T2994" s="13">
        <f t="shared" si="186"/>
        <v>42652.559143518512</v>
      </c>
    </row>
    <row r="2995" spans="1:20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7"/>
        <v>1.0029999999999999</v>
      </c>
      <c r="P2995" s="6">
        <f t="shared" si="184"/>
        <v>45.590909090909093</v>
      </c>
      <c r="Q2995" t="s">
        <v>8334</v>
      </c>
      <c r="R2995" t="s">
        <v>8361</v>
      </c>
      <c r="S2995" s="13">
        <f t="shared" si="185"/>
        <v>42390.838738425926</v>
      </c>
      <c r="T2995" s="13">
        <f t="shared" si="186"/>
        <v>42420.63040509259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7"/>
        <v>4.577466666666667</v>
      </c>
      <c r="P2996" s="6">
        <f t="shared" si="184"/>
        <v>23.275254237288134</v>
      </c>
      <c r="Q2996" t="s">
        <v>8334</v>
      </c>
      <c r="R2996" t="s">
        <v>8361</v>
      </c>
      <c r="S2996" s="13">
        <f t="shared" si="185"/>
        <v>41885.478842592594</v>
      </c>
      <c r="T2996" s="13">
        <f t="shared" si="186"/>
        <v>41915.270509259259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7"/>
        <v>1.0496000000000001</v>
      </c>
      <c r="P2997" s="6">
        <f t="shared" si="184"/>
        <v>63.2289156626506</v>
      </c>
      <c r="Q2997" t="s">
        <v>8334</v>
      </c>
      <c r="R2997" t="s">
        <v>8361</v>
      </c>
      <c r="S2997" s="13">
        <f t="shared" si="185"/>
        <v>42724.665173611109</v>
      </c>
      <c r="T2997" s="13">
        <f t="shared" si="186"/>
        <v>42754.456840277773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7"/>
        <v>1.7194285714285715</v>
      </c>
      <c r="P2998" s="6">
        <f t="shared" si="184"/>
        <v>153.5204081632653</v>
      </c>
      <c r="Q2998" t="s">
        <v>8334</v>
      </c>
      <c r="R2998" t="s">
        <v>8361</v>
      </c>
      <c r="S2998" s="13">
        <f t="shared" si="185"/>
        <v>42090.912500000006</v>
      </c>
      <c r="T2998" s="13">
        <f t="shared" si="186"/>
        <v>42150.70416666667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7"/>
        <v>1.0373000000000001</v>
      </c>
      <c r="P2999" s="6">
        <f t="shared" si="184"/>
        <v>90.2</v>
      </c>
      <c r="Q2999" t="s">
        <v>8334</v>
      </c>
      <c r="R2999" t="s">
        <v>8361</v>
      </c>
      <c r="S2999" s="13">
        <f t="shared" si="185"/>
        <v>42775.733715277776</v>
      </c>
      <c r="T2999" s="13">
        <f t="shared" si="186"/>
        <v>42792.999305555553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7"/>
        <v>1.0302899999999999</v>
      </c>
      <c r="P3000" s="6">
        <f t="shared" si="184"/>
        <v>118.97113163972287</v>
      </c>
      <c r="Q3000" t="s">
        <v>8334</v>
      </c>
      <c r="R3000" t="s">
        <v>8361</v>
      </c>
      <c r="S3000" s="13">
        <f t="shared" si="185"/>
        <v>41778.193622685183</v>
      </c>
      <c r="T3000" s="13">
        <f t="shared" si="186"/>
        <v>41805.975694444445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7"/>
        <v>1.1888888888888889</v>
      </c>
      <c r="P3001" s="6">
        <f t="shared" si="184"/>
        <v>80.25</v>
      </c>
      <c r="Q3001" t="s">
        <v>8334</v>
      </c>
      <c r="R3001" t="s">
        <v>8361</v>
      </c>
      <c r="S3001" s="13">
        <f t="shared" si="185"/>
        <v>42780.740277777775</v>
      </c>
      <c r="T3001" s="13">
        <f t="shared" si="186"/>
        <v>42794.874999999993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7"/>
        <v>1</v>
      </c>
      <c r="P3002" s="6">
        <f t="shared" si="184"/>
        <v>62.5</v>
      </c>
      <c r="Q3002" t="s">
        <v>8334</v>
      </c>
      <c r="R3002" t="s">
        <v>8361</v>
      </c>
      <c r="S3002" s="13">
        <f t="shared" si="185"/>
        <v>42752.827199074076</v>
      </c>
      <c r="T3002" s="13">
        <f t="shared" si="186"/>
        <v>42766.541666666664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7"/>
        <v>3.1869988910451896</v>
      </c>
      <c r="P3003" s="6">
        <f t="shared" si="184"/>
        <v>131.37719999999999</v>
      </c>
      <c r="Q3003" t="s">
        <v>8334</v>
      </c>
      <c r="R3003" t="s">
        <v>8361</v>
      </c>
      <c r="S3003" s="13">
        <f t="shared" si="185"/>
        <v>42534.895625000005</v>
      </c>
      <c r="T3003" s="13">
        <f t="shared" si="186"/>
        <v>42564.687291666669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7"/>
        <v>1.0850614285714286</v>
      </c>
      <c r="P3004" s="6">
        <f t="shared" si="184"/>
        <v>73.032980769230775</v>
      </c>
      <c r="Q3004" t="s">
        <v>8334</v>
      </c>
      <c r="R3004" t="s">
        <v>8361</v>
      </c>
      <c r="S3004" s="13">
        <f t="shared" si="185"/>
        <v>41239.83625</v>
      </c>
      <c r="T3004" s="13">
        <f t="shared" si="186"/>
        <v>41269.627916666665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7"/>
        <v>1.0116666666666667</v>
      </c>
      <c r="P3005" s="6">
        <f t="shared" si="184"/>
        <v>178.52941176470588</v>
      </c>
      <c r="Q3005" t="s">
        <v>8334</v>
      </c>
      <c r="R3005" t="s">
        <v>8361</v>
      </c>
      <c r="S3005" s="13">
        <f t="shared" si="185"/>
        <v>42398.849259259259</v>
      </c>
      <c r="T3005" s="13">
        <f t="shared" si="186"/>
        <v>42430.040972222218</v>
      </c>
    </row>
    <row r="3006" spans="1:20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7"/>
        <v>1.12815</v>
      </c>
      <c r="P3006" s="6">
        <f t="shared" si="184"/>
        <v>162.90974729241879</v>
      </c>
      <c r="Q3006" t="s">
        <v>8334</v>
      </c>
      <c r="R3006" t="s">
        <v>8361</v>
      </c>
      <c r="S3006" s="13">
        <f t="shared" si="185"/>
        <v>41928.881064814814</v>
      </c>
      <c r="T3006" s="13">
        <f t="shared" si="186"/>
        <v>41958.714398148142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7"/>
        <v>1.2049622641509434</v>
      </c>
      <c r="P3007" s="6">
        <f t="shared" si="184"/>
        <v>108.24237288135593</v>
      </c>
      <c r="Q3007" t="s">
        <v>8334</v>
      </c>
      <c r="R3007" t="s">
        <v>8361</v>
      </c>
      <c r="S3007" s="13">
        <f t="shared" si="185"/>
        <v>41888.674826388888</v>
      </c>
      <c r="T3007" s="13">
        <f t="shared" si="186"/>
        <v>41918.466493055552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7"/>
        <v>1.0774999999999999</v>
      </c>
      <c r="P3008" s="6">
        <f t="shared" si="184"/>
        <v>88.865979381443296</v>
      </c>
      <c r="Q3008" t="s">
        <v>8334</v>
      </c>
      <c r="R3008" t="s">
        <v>8361</v>
      </c>
      <c r="S3008" s="13">
        <f t="shared" si="185"/>
        <v>41957.756840277783</v>
      </c>
      <c r="T3008" s="13">
        <f t="shared" si="186"/>
        <v>41987.548506944448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7"/>
        <v>1.8</v>
      </c>
      <c r="P3009" s="6">
        <f t="shared" si="184"/>
        <v>54</v>
      </c>
      <c r="Q3009" t="s">
        <v>8334</v>
      </c>
      <c r="R3009" t="s">
        <v>8361</v>
      </c>
      <c r="S3009" s="13">
        <f t="shared" si="185"/>
        <v>42098.216238425928</v>
      </c>
      <c r="T3009" s="13">
        <f t="shared" si="186"/>
        <v>42119.007905092592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7"/>
        <v>1.0116666666666667</v>
      </c>
      <c r="P3010" s="6">
        <f t="shared" si="184"/>
        <v>116.73076923076923</v>
      </c>
      <c r="Q3010" t="s">
        <v>8334</v>
      </c>
      <c r="R3010" t="s">
        <v>8361</v>
      </c>
      <c r="S3010" s="13">
        <f t="shared" si="185"/>
        <v>42360.212025462963</v>
      </c>
      <c r="T3010" s="13">
        <f t="shared" si="186"/>
        <v>42390.003692129627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187"/>
        <v>1.19756</v>
      </c>
      <c r="P3011" s="6">
        <f t="shared" ref="P3011:P3074" si="188">E3011/L3011</f>
        <v>233.8984375</v>
      </c>
      <c r="Q3011" t="s">
        <v>8334</v>
      </c>
      <c r="R3011" t="s">
        <v>8361</v>
      </c>
      <c r="S3011" s="13">
        <f t="shared" ref="S3011:S3074" si="189">(((J3011/60)/60)/24)+DATE(1970,1,1)</f>
        <v>41939.569907407407</v>
      </c>
      <c r="T3011" s="13">
        <f t="shared" ref="T3011:T3074" si="190">(((I3011/60)/60)/24)+DATE(1970,1,1)+(-5/24)</f>
        <v>41969.403240740743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ref="O3012:O3075" si="191">E3012/D3012</f>
        <v>1.58</v>
      </c>
      <c r="P3012" s="6">
        <f t="shared" si="188"/>
        <v>158</v>
      </c>
      <c r="Q3012" t="s">
        <v>8334</v>
      </c>
      <c r="R3012" t="s">
        <v>8361</v>
      </c>
      <c r="S3012" s="13">
        <f t="shared" si="189"/>
        <v>41996.832395833335</v>
      </c>
      <c r="T3012" s="13">
        <f t="shared" si="190"/>
        <v>42056.624062499999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91"/>
        <v>1.2366666666666666</v>
      </c>
      <c r="P3013" s="6">
        <f t="shared" si="188"/>
        <v>14.84</v>
      </c>
      <c r="Q3013" t="s">
        <v>8334</v>
      </c>
      <c r="R3013" t="s">
        <v>8361</v>
      </c>
      <c r="S3013" s="13">
        <f t="shared" si="189"/>
        <v>42334.468935185185</v>
      </c>
      <c r="T3013" s="13">
        <f t="shared" si="190"/>
        <v>42361.749305555553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91"/>
        <v>1.1712499999999999</v>
      </c>
      <c r="P3014" s="6">
        <f t="shared" si="188"/>
        <v>85.181818181818187</v>
      </c>
      <c r="Q3014" t="s">
        <v>8334</v>
      </c>
      <c r="R3014" t="s">
        <v>8361</v>
      </c>
      <c r="S3014" s="13">
        <f t="shared" si="189"/>
        <v>42024.702893518523</v>
      </c>
      <c r="T3014" s="13">
        <f t="shared" si="190"/>
        <v>42045.494560185187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91"/>
        <v>1.5696000000000001</v>
      </c>
      <c r="P3015" s="6">
        <f t="shared" si="188"/>
        <v>146.69158878504672</v>
      </c>
      <c r="Q3015" t="s">
        <v>8334</v>
      </c>
      <c r="R3015" t="s">
        <v>8361</v>
      </c>
      <c r="S3015" s="13">
        <f t="shared" si="189"/>
        <v>42146.836215277777</v>
      </c>
      <c r="T3015" s="13">
        <f t="shared" si="190"/>
        <v>42176.627881944441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91"/>
        <v>1.13104</v>
      </c>
      <c r="P3016" s="6">
        <f t="shared" si="188"/>
        <v>50.764811490125673</v>
      </c>
      <c r="Q3016" t="s">
        <v>8334</v>
      </c>
      <c r="R3016" t="s">
        <v>8361</v>
      </c>
      <c r="S3016" s="13">
        <f t="shared" si="189"/>
        <v>41920.123611111114</v>
      </c>
      <c r="T3016" s="13">
        <f t="shared" si="190"/>
        <v>41948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91"/>
        <v>1.0317647058823529</v>
      </c>
      <c r="P3017" s="6">
        <f t="shared" si="188"/>
        <v>87.7</v>
      </c>
      <c r="Q3017" t="s">
        <v>8334</v>
      </c>
      <c r="R3017" t="s">
        <v>8361</v>
      </c>
      <c r="S3017" s="13">
        <f t="shared" si="189"/>
        <v>41785.72729166667</v>
      </c>
      <c r="T3017" s="13">
        <f t="shared" si="190"/>
        <v>41800.958333333328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91"/>
        <v>1.0261176470588236</v>
      </c>
      <c r="P3018" s="6">
        <f t="shared" si="188"/>
        <v>242.27777777777777</v>
      </c>
      <c r="Q3018" t="s">
        <v>8334</v>
      </c>
      <c r="R3018" t="s">
        <v>8361</v>
      </c>
      <c r="S3018" s="13">
        <f t="shared" si="189"/>
        <v>41778.548055555555</v>
      </c>
      <c r="T3018" s="13">
        <f t="shared" si="190"/>
        <v>41838.339722222219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91"/>
        <v>1.0584090909090909</v>
      </c>
      <c r="P3019" s="6">
        <f t="shared" si="188"/>
        <v>146.44654088050314</v>
      </c>
      <c r="Q3019" t="s">
        <v>8334</v>
      </c>
      <c r="R3019" t="s">
        <v>8361</v>
      </c>
      <c r="S3019" s="13">
        <f t="shared" si="189"/>
        <v>41841.850034722222</v>
      </c>
      <c r="T3019" s="13">
        <f t="shared" si="190"/>
        <v>41871.641701388886</v>
      </c>
    </row>
    <row r="3020" spans="1:20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91"/>
        <v>1.0071428571428571</v>
      </c>
      <c r="P3020" s="6">
        <f t="shared" si="188"/>
        <v>103.17073170731707</v>
      </c>
      <c r="Q3020" t="s">
        <v>8334</v>
      </c>
      <c r="R3020" t="s">
        <v>8361</v>
      </c>
      <c r="S3020" s="13">
        <f t="shared" si="189"/>
        <v>42163.29833333334</v>
      </c>
      <c r="T3020" s="13">
        <f t="shared" si="190"/>
        <v>42205.708333333336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91"/>
        <v>1.2123333333333333</v>
      </c>
      <c r="P3021" s="6">
        <f t="shared" si="188"/>
        <v>80.464601769911511</v>
      </c>
      <c r="Q3021" t="s">
        <v>8334</v>
      </c>
      <c r="R3021" t="s">
        <v>8361</v>
      </c>
      <c r="S3021" s="13">
        <f t="shared" si="189"/>
        <v>41758.833564814813</v>
      </c>
      <c r="T3021" s="13">
        <f t="shared" si="190"/>
        <v>41785.916666666664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91"/>
        <v>1.0057142857142858</v>
      </c>
      <c r="P3022" s="6">
        <f t="shared" si="188"/>
        <v>234.66666666666666</v>
      </c>
      <c r="Q3022" t="s">
        <v>8334</v>
      </c>
      <c r="R3022" t="s">
        <v>8361</v>
      </c>
      <c r="S3022" s="13">
        <f t="shared" si="189"/>
        <v>42170.846446759257</v>
      </c>
      <c r="T3022" s="13">
        <f t="shared" si="190"/>
        <v>42230.638113425921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91"/>
        <v>1.1602222222222223</v>
      </c>
      <c r="P3023" s="6">
        <f t="shared" si="188"/>
        <v>50.689320388349515</v>
      </c>
      <c r="Q3023" t="s">
        <v>8334</v>
      </c>
      <c r="R3023" t="s">
        <v>8361</v>
      </c>
      <c r="S3023" s="13">
        <f t="shared" si="189"/>
        <v>42660.618854166663</v>
      </c>
      <c r="T3023" s="13">
        <f t="shared" si="190"/>
        <v>42696.040972222218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91"/>
        <v>1.0087999999999999</v>
      </c>
      <c r="P3024" s="6">
        <f t="shared" si="188"/>
        <v>162.70967741935485</v>
      </c>
      <c r="Q3024" t="s">
        <v>8334</v>
      </c>
      <c r="R3024" t="s">
        <v>8361</v>
      </c>
      <c r="S3024" s="13">
        <f t="shared" si="189"/>
        <v>42564.95380787037</v>
      </c>
      <c r="T3024" s="13">
        <f t="shared" si="190"/>
        <v>42609.745474537034</v>
      </c>
    </row>
    <row r="3025" spans="1:20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91"/>
        <v>1.03</v>
      </c>
      <c r="P3025" s="6">
        <f t="shared" si="188"/>
        <v>120.16666666666667</v>
      </c>
      <c r="Q3025" t="s">
        <v>8334</v>
      </c>
      <c r="R3025" t="s">
        <v>8361</v>
      </c>
      <c r="S3025" s="13">
        <f t="shared" si="189"/>
        <v>42121.675763888896</v>
      </c>
      <c r="T3025" s="13">
        <f t="shared" si="190"/>
        <v>42166.46743055556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91"/>
        <v>2.4641999999999999</v>
      </c>
      <c r="P3026" s="6">
        <f t="shared" si="188"/>
        <v>67.697802197802204</v>
      </c>
      <c r="Q3026" t="s">
        <v>8334</v>
      </c>
      <c r="R3026" t="s">
        <v>8361</v>
      </c>
      <c r="S3026" s="13">
        <f t="shared" si="189"/>
        <v>41158.993923611109</v>
      </c>
      <c r="T3026" s="13">
        <f t="shared" si="190"/>
        <v>41188.785590277774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91"/>
        <v>3.0219999999999998</v>
      </c>
      <c r="P3027" s="6">
        <f t="shared" si="188"/>
        <v>52.103448275862071</v>
      </c>
      <c r="Q3027" t="s">
        <v>8334</v>
      </c>
      <c r="R3027" t="s">
        <v>8361</v>
      </c>
      <c r="S3027" s="13">
        <f t="shared" si="189"/>
        <v>41761.509409722225</v>
      </c>
      <c r="T3027" s="13">
        <f t="shared" si="190"/>
        <v>41789.458333333328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91"/>
        <v>1.4333333333333333</v>
      </c>
      <c r="P3028" s="6">
        <f t="shared" si="188"/>
        <v>51.6</v>
      </c>
      <c r="Q3028" t="s">
        <v>8334</v>
      </c>
      <c r="R3028" t="s">
        <v>8361</v>
      </c>
      <c r="S3028" s="13">
        <f t="shared" si="189"/>
        <v>42783.459398148145</v>
      </c>
      <c r="T3028" s="13">
        <f t="shared" si="190"/>
        <v>42797.251064814809</v>
      </c>
    </row>
    <row r="3029" spans="1:20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91"/>
        <v>1.3144</v>
      </c>
      <c r="P3029" s="6">
        <f t="shared" si="188"/>
        <v>164.3</v>
      </c>
      <c r="Q3029" t="s">
        <v>8334</v>
      </c>
      <c r="R3029" t="s">
        <v>8361</v>
      </c>
      <c r="S3029" s="13">
        <f t="shared" si="189"/>
        <v>42053.704293981486</v>
      </c>
      <c r="T3029" s="13">
        <f t="shared" si="190"/>
        <v>42083.454293981478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91"/>
        <v>1.6801999999999999</v>
      </c>
      <c r="P3030" s="6">
        <f t="shared" si="188"/>
        <v>84.858585858585855</v>
      </c>
      <c r="Q3030" t="s">
        <v>8334</v>
      </c>
      <c r="R3030" t="s">
        <v>8361</v>
      </c>
      <c r="S3030" s="13">
        <f t="shared" si="189"/>
        <v>42567.264178240745</v>
      </c>
      <c r="T3030" s="13">
        <f t="shared" si="190"/>
        <v>42597.055844907409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91"/>
        <v>1.0967666666666667</v>
      </c>
      <c r="P3031" s="6">
        <f t="shared" si="188"/>
        <v>94.548850574712645</v>
      </c>
      <c r="Q3031" t="s">
        <v>8334</v>
      </c>
      <c r="R3031" t="s">
        <v>8361</v>
      </c>
      <c r="S3031" s="13">
        <f t="shared" si="189"/>
        <v>41932.708877314813</v>
      </c>
      <c r="T3031" s="13">
        <f t="shared" si="190"/>
        <v>41960.982638888883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91"/>
        <v>1.0668571428571429</v>
      </c>
      <c r="P3032" s="6">
        <f t="shared" si="188"/>
        <v>45.536585365853661</v>
      </c>
      <c r="Q3032" t="s">
        <v>8334</v>
      </c>
      <c r="R3032" t="s">
        <v>8361</v>
      </c>
      <c r="S3032" s="13">
        <f t="shared" si="189"/>
        <v>42233.747349537036</v>
      </c>
      <c r="T3032" s="13">
        <f t="shared" si="190"/>
        <v>42263.5390162037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91"/>
        <v>1</v>
      </c>
      <c r="P3033" s="6">
        <f t="shared" si="188"/>
        <v>51.724137931034484</v>
      </c>
      <c r="Q3033" t="s">
        <v>8334</v>
      </c>
      <c r="R3033" t="s">
        <v>8361</v>
      </c>
      <c r="S3033" s="13">
        <f t="shared" si="189"/>
        <v>42597.882488425923</v>
      </c>
      <c r="T3033" s="13">
        <f t="shared" si="190"/>
        <v>42657.674155092587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91"/>
        <v>1.272</v>
      </c>
      <c r="P3034" s="6">
        <f t="shared" si="188"/>
        <v>50.88</v>
      </c>
      <c r="Q3034" t="s">
        <v>8334</v>
      </c>
      <c r="R3034" t="s">
        <v>8361</v>
      </c>
      <c r="S3034" s="13">
        <f t="shared" si="189"/>
        <v>42228.044664351852</v>
      </c>
      <c r="T3034" s="13">
        <f t="shared" si="190"/>
        <v>42257.836331018516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91"/>
        <v>1.4653333333333334</v>
      </c>
      <c r="P3035" s="6">
        <f t="shared" si="188"/>
        <v>191.13043478260869</v>
      </c>
      <c r="Q3035" t="s">
        <v>8334</v>
      </c>
      <c r="R3035" t="s">
        <v>8361</v>
      </c>
      <c r="S3035" s="13">
        <f t="shared" si="189"/>
        <v>42570.110243055555</v>
      </c>
      <c r="T3035" s="13">
        <f t="shared" si="190"/>
        <v>42599.901909722219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91"/>
        <v>1.1253599999999999</v>
      </c>
      <c r="P3036" s="6">
        <f t="shared" si="188"/>
        <v>89.314285714285717</v>
      </c>
      <c r="Q3036" t="s">
        <v>8334</v>
      </c>
      <c r="R3036" t="s">
        <v>8361</v>
      </c>
      <c r="S3036" s="13">
        <f t="shared" si="189"/>
        <v>42644.535358796296</v>
      </c>
      <c r="T3036" s="13">
        <f t="shared" si="190"/>
        <v>42674.957638888889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91"/>
        <v>1.0878684000000001</v>
      </c>
      <c r="P3037" s="6">
        <f t="shared" si="188"/>
        <v>88.588631921824103</v>
      </c>
      <c r="Q3037" t="s">
        <v>8334</v>
      </c>
      <c r="R3037" t="s">
        <v>8361</v>
      </c>
      <c r="S3037" s="13">
        <f t="shared" si="189"/>
        <v>41368.560289351852</v>
      </c>
      <c r="T3037" s="13">
        <f t="shared" si="190"/>
        <v>41398.351956018516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91"/>
        <v>1.26732</v>
      </c>
      <c r="P3038" s="6">
        <f t="shared" si="188"/>
        <v>96.300911854103347</v>
      </c>
      <c r="Q3038" t="s">
        <v>8334</v>
      </c>
      <c r="R3038" t="s">
        <v>8361</v>
      </c>
      <c r="S3038" s="13">
        <f t="shared" si="189"/>
        <v>41466.785231481481</v>
      </c>
      <c r="T3038" s="13">
        <f t="shared" si="190"/>
        <v>41502.290972222218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91"/>
        <v>2.1320000000000001</v>
      </c>
      <c r="P3039" s="6">
        <f t="shared" si="188"/>
        <v>33.3125</v>
      </c>
      <c r="Q3039" t="s">
        <v>8334</v>
      </c>
      <c r="R3039" t="s">
        <v>8361</v>
      </c>
      <c r="S3039" s="13">
        <f t="shared" si="189"/>
        <v>40378.893206018518</v>
      </c>
      <c r="T3039" s="13">
        <f t="shared" si="190"/>
        <v>40452.999305555553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91"/>
        <v>1.0049999999999999</v>
      </c>
      <c r="P3040" s="6">
        <f t="shared" si="188"/>
        <v>37.222222222222221</v>
      </c>
      <c r="Q3040" t="s">
        <v>8334</v>
      </c>
      <c r="R3040" t="s">
        <v>8361</v>
      </c>
      <c r="S3040" s="13">
        <f t="shared" si="189"/>
        <v>42373.252280092594</v>
      </c>
      <c r="T3040" s="13">
        <f t="shared" si="190"/>
        <v>42433.043946759259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91"/>
        <v>1.0871389999999999</v>
      </c>
      <c r="P3041" s="6">
        <f t="shared" si="188"/>
        <v>92.130423728813554</v>
      </c>
      <c r="Q3041" t="s">
        <v>8334</v>
      </c>
      <c r="R3041" t="s">
        <v>8361</v>
      </c>
      <c r="S3041" s="13">
        <f t="shared" si="189"/>
        <v>41610.794421296298</v>
      </c>
      <c r="T3041" s="13">
        <f t="shared" si="190"/>
        <v>41637.124305555553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91"/>
        <v>1.075</v>
      </c>
      <c r="P3042" s="6">
        <f t="shared" si="188"/>
        <v>76.785714285714292</v>
      </c>
      <c r="Q3042" t="s">
        <v>8334</v>
      </c>
      <c r="R3042" t="s">
        <v>8361</v>
      </c>
      <c r="S3042" s="13">
        <f t="shared" si="189"/>
        <v>42177.791909722218</v>
      </c>
      <c r="T3042" s="13">
        <f t="shared" si="190"/>
        <v>42181.749999999993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91"/>
        <v>1.1048192771084338</v>
      </c>
      <c r="P3043" s="6">
        <f t="shared" si="188"/>
        <v>96.526315789473685</v>
      </c>
      <c r="Q3043" t="s">
        <v>8334</v>
      </c>
      <c r="R3043" t="s">
        <v>8361</v>
      </c>
      <c r="S3043" s="13">
        <f t="shared" si="189"/>
        <v>42359.868611111116</v>
      </c>
      <c r="T3043" s="13">
        <f t="shared" si="190"/>
        <v>42389.660277777781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91"/>
        <v>1.28</v>
      </c>
      <c r="P3044" s="6">
        <f t="shared" si="188"/>
        <v>51.891891891891895</v>
      </c>
      <c r="Q3044" t="s">
        <v>8334</v>
      </c>
      <c r="R3044" t="s">
        <v>8361</v>
      </c>
      <c r="S3044" s="13">
        <f t="shared" si="189"/>
        <v>42253.688043981485</v>
      </c>
      <c r="T3044" s="13">
        <f t="shared" si="190"/>
        <v>42283.479710648149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91"/>
        <v>1.1000666666666667</v>
      </c>
      <c r="P3045" s="6">
        <f t="shared" si="188"/>
        <v>128.9140625</v>
      </c>
      <c r="Q3045" t="s">
        <v>8334</v>
      </c>
      <c r="R3045" t="s">
        <v>8361</v>
      </c>
      <c r="S3045" s="13">
        <f t="shared" si="189"/>
        <v>42083.070590277777</v>
      </c>
      <c r="T3045" s="13">
        <f t="shared" si="190"/>
        <v>42109.909722222219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91"/>
        <v>1.0934166666666667</v>
      </c>
      <c r="P3046" s="6">
        <f t="shared" si="188"/>
        <v>84.108974358974365</v>
      </c>
      <c r="Q3046" t="s">
        <v>8334</v>
      </c>
      <c r="R3046" t="s">
        <v>8361</v>
      </c>
      <c r="S3046" s="13">
        <f t="shared" si="189"/>
        <v>42387.7268287037</v>
      </c>
      <c r="T3046" s="13">
        <f t="shared" si="190"/>
        <v>42402.518495370365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91"/>
        <v>1.3270650000000002</v>
      </c>
      <c r="P3047" s="6">
        <f t="shared" si="188"/>
        <v>82.941562500000003</v>
      </c>
      <c r="Q3047" t="s">
        <v>8334</v>
      </c>
      <c r="R3047" t="s">
        <v>8361</v>
      </c>
      <c r="S3047" s="13">
        <f t="shared" si="189"/>
        <v>41843.155729166669</v>
      </c>
      <c r="T3047" s="13">
        <f t="shared" si="190"/>
        <v>41872.947395833333</v>
      </c>
    </row>
    <row r="3048" spans="1:20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91"/>
        <v>1.9084810126582279</v>
      </c>
      <c r="P3048" s="6">
        <f t="shared" si="188"/>
        <v>259.94827586206895</v>
      </c>
      <c r="Q3048" t="s">
        <v>8334</v>
      </c>
      <c r="R3048" t="s">
        <v>8361</v>
      </c>
      <c r="S3048" s="13">
        <f t="shared" si="189"/>
        <v>41862.803078703706</v>
      </c>
      <c r="T3048" s="13">
        <f t="shared" si="190"/>
        <v>41891.994444444441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91"/>
        <v>1.49</v>
      </c>
      <c r="P3049" s="6">
        <f t="shared" si="188"/>
        <v>37.25</v>
      </c>
      <c r="Q3049" t="s">
        <v>8334</v>
      </c>
      <c r="R3049" t="s">
        <v>8361</v>
      </c>
      <c r="S3049" s="13">
        <f t="shared" si="189"/>
        <v>42443.989050925928</v>
      </c>
      <c r="T3049" s="13">
        <f t="shared" si="190"/>
        <v>42487.344444444439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91"/>
        <v>1.6639999999999999</v>
      </c>
      <c r="P3050" s="6">
        <f t="shared" si="188"/>
        <v>177.02127659574469</v>
      </c>
      <c r="Q3050" t="s">
        <v>8334</v>
      </c>
      <c r="R3050" t="s">
        <v>8361</v>
      </c>
      <c r="S3050" s="13">
        <f t="shared" si="189"/>
        <v>41975.901180555549</v>
      </c>
      <c r="T3050" s="13">
        <f t="shared" si="190"/>
        <v>42004.681944444441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91"/>
        <v>1.0666666666666667</v>
      </c>
      <c r="P3051" s="6">
        <f t="shared" si="188"/>
        <v>74.074074074074076</v>
      </c>
      <c r="Q3051" t="s">
        <v>8334</v>
      </c>
      <c r="R3051" t="s">
        <v>8361</v>
      </c>
      <c r="S3051" s="13">
        <f t="shared" si="189"/>
        <v>42139.014525462961</v>
      </c>
      <c r="T3051" s="13">
        <f t="shared" si="190"/>
        <v>42168.806192129625</v>
      </c>
    </row>
    <row r="3052" spans="1:20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91"/>
        <v>1.06</v>
      </c>
      <c r="P3052" s="6">
        <f t="shared" si="188"/>
        <v>70.666666666666671</v>
      </c>
      <c r="Q3052" t="s">
        <v>8334</v>
      </c>
      <c r="R3052" t="s">
        <v>8361</v>
      </c>
      <c r="S3052" s="13">
        <f t="shared" si="189"/>
        <v>42465.16851851852</v>
      </c>
      <c r="T3052" s="13">
        <f t="shared" si="190"/>
        <v>42494.960185185184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91"/>
        <v>0.23628571428571429</v>
      </c>
      <c r="P3053" s="6">
        <f t="shared" si="188"/>
        <v>23.62857142857143</v>
      </c>
      <c r="Q3053" t="s">
        <v>8334</v>
      </c>
      <c r="R3053" t="s">
        <v>8361</v>
      </c>
      <c r="S3053" s="13">
        <f t="shared" si="189"/>
        <v>42744.416030092587</v>
      </c>
      <c r="T3053" s="13">
        <f t="shared" si="190"/>
        <v>42774.207696759251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91"/>
        <v>1.5E-3</v>
      </c>
      <c r="P3054" s="6">
        <f t="shared" si="188"/>
        <v>37.5</v>
      </c>
      <c r="Q3054" t="s">
        <v>8334</v>
      </c>
      <c r="R3054" t="s">
        <v>8361</v>
      </c>
      <c r="S3054" s="13">
        <f t="shared" si="189"/>
        <v>42122.670069444444</v>
      </c>
      <c r="T3054" s="13">
        <f t="shared" si="190"/>
        <v>42152.457638888889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91"/>
        <v>4.0000000000000001E-3</v>
      </c>
      <c r="P3055" s="6">
        <f t="shared" si="188"/>
        <v>13.333333333333334</v>
      </c>
      <c r="Q3055" t="s">
        <v>8334</v>
      </c>
      <c r="R3055" t="s">
        <v>8361</v>
      </c>
      <c r="S3055" s="13">
        <f t="shared" si="189"/>
        <v>41862.761724537035</v>
      </c>
      <c r="T3055" s="13">
        <f t="shared" si="190"/>
        <v>41913.957638888889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91"/>
        <v>0</v>
      </c>
      <c r="P3056" s="6" t="e">
        <f t="shared" si="188"/>
        <v>#DIV/0!</v>
      </c>
      <c r="Q3056" t="s">
        <v>8334</v>
      </c>
      <c r="R3056" t="s">
        <v>8361</v>
      </c>
      <c r="S3056" s="13">
        <f t="shared" si="189"/>
        <v>42027.832800925928</v>
      </c>
      <c r="T3056" s="13">
        <f t="shared" si="190"/>
        <v>42064.836111111108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91"/>
        <v>5.0000000000000002E-5</v>
      </c>
      <c r="P3057" s="6">
        <f t="shared" si="188"/>
        <v>1</v>
      </c>
      <c r="Q3057" t="s">
        <v>8334</v>
      </c>
      <c r="R3057" t="s">
        <v>8361</v>
      </c>
      <c r="S3057" s="13">
        <f t="shared" si="189"/>
        <v>41953.95821759259</v>
      </c>
      <c r="T3057" s="13">
        <f t="shared" si="190"/>
        <v>42013.749884259254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91"/>
        <v>0</v>
      </c>
      <c r="P3058" s="6" t="e">
        <f t="shared" si="188"/>
        <v>#DIV/0!</v>
      </c>
      <c r="Q3058" t="s">
        <v>8334</v>
      </c>
      <c r="R3058" t="s">
        <v>8361</v>
      </c>
      <c r="S3058" s="13">
        <f t="shared" si="189"/>
        <v>41851.636388888888</v>
      </c>
      <c r="T3058" s="13">
        <f t="shared" si="190"/>
        <v>41911.428055555552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91"/>
        <v>0</v>
      </c>
      <c r="P3059" s="6" t="e">
        <f t="shared" si="188"/>
        <v>#DIV/0!</v>
      </c>
      <c r="Q3059" t="s">
        <v>8334</v>
      </c>
      <c r="R3059" t="s">
        <v>8361</v>
      </c>
      <c r="S3059" s="13">
        <f t="shared" si="189"/>
        <v>42433.650590277779</v>
      </c>
      <c r="T3059" s="13">
        <f t="shared" si="190"/>
        <v>42463.400590277779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91"/>
        <v>1.6666666666666666E-4</v>
      </c>
      <c r="P3060" s="6">
        <f t="shared" si="188"/>
        <v>1</v>
      </c>
      <c r="Q3060" t="s">
        <v>8334</v>
      </c>
      <c r="R3060" t="s">
        <v>8361</v>
      </c>
      <c r="S3060" s="13">
        <f t="shared" si="189"/>
        <v>42460.374305555553</v>
      </c>
      <c r="T3060" s="13">
        <f t="shared" si="190"/>
        <v>42510.165972222218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91"/>
        <v>3.0066666666666665E-2</v>
      </c>
      <c r="P3061" s="6">
        <f t="shared" si="188"/>
        <v>41</v>
      </c>
      <c r="Q3061" t="s">
        <v>8334</v>
      </c>
      <c r="R3061" t="s">
        <v>8361</v>
      </c>
      <c r="S3061" s="13">
        <f t="shared" si="189"/>
        <v>41829.935717592591</v>
      </c>
      <c r="T3061" s="13">
        <f t="shared" si="190"/>
        <v>41859.727384259255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91"/>
        <v>1.5227272727272728E-3</v>
      </c>
      <c r="P3062" s="6">
        <f t="shared" si="188"/>
        <v>55.833333333333336</v>
      </c>
      <c r="Q3062" t="s">
        <v>8334</v>
      </c>
      <c r="R3062" t="s">
        <v>8361</v>
      </c>
      <c r="S3062" s="13">
        <f t="shared" si="189"/>
        <v>42245.274699074071</v>
      </c>
      <c r="T3062" s="13">
        <f t="shared" si="190"/>
        <v>42275.066365740735</v>
      </c>
    </row>
    <row r="3063" spans="1:20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91"/>
        <v>0</v>
      </c>
      <c r="P3063" s="6" t="e">
        <f t="shared" si="188"/>
        <v>#DIV/0!</v>
      </c>
      <c r="Q3063" t="s">
        <v>8334</v>
      </c>
      <c r="R3063" t="s">
        <v>8361</v>
      </c>
      <c r="S3063" s="13">
        <f t="shared" si="189"/>
        <v>41834.784120370372</v>
      </c>
      <c r="T3063" s="13">
        <f t="shared" si="190"/>
        <v>41864.575787037036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91"/>
        <v>0.66839999999999999</v>
      </c>
      <c r="P3064" s="6">
        <f t="shared" si="188"/>
        <v>99.761194029850742</v>
      </c>
      <c r="Q3064" t="s">
        <v>8334</v>
      </c>
      <c r="R3064" t="s">
        <v>8361</v>
      </c>
      <c r="S3064" s="13">
        <f t="shared" si="189"/>
        <v>42248.535787037035</v>
      </c>
      <c r="T3064" s="13">
        <f t="shared" si="190"/>
        <v>42277.541666666664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91"/>
        <v>0.19566666666666666</v>
      </c>
      <c r="P3065" s="6">
        <f t="shared" si="188"/>
        <v>25.521739130434781</v>
      </c>
      <c r="Q3065" t="s">
        <v>8334</v>
      </c>
      <c r="R3065" t="s">
        <v>8361</v>
      </c>
      <c r="S3065" s="13">
        <f t="shared" si="189"/>
        <v>42630.922893518517</v>
      </c>
      <c r="T3065" s="13">
        <f t="shared" si="190"/>
        <v>42665.714560185181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91"/>
        <v>0.11294666666666667</v>
      </c>
      <c r="P3066" s="6">
        <f t="shared" si="188"/>
        <v>117.65277777777777</v>
      </c>
      <c r="Q3066" t="s">
        <v>8334</v>
      </c>
      <c r="R3066" t="s">
        <v>8361</v>
      </c>
      <c r="S3066" s="13">
        <f t="shared" si="189"/>
        <v>42299.130162037036</v>
      </c>
      <c r="T3066" s="13">
        <f t="shared" si="190"/>
        <v>42330.082638888889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91"/>
        <v>4.0000000000000002E-4</v>
      </c>
      <c r="P3067" s="6">
        <f t="shared" si="188"/>
        <v>5</v>
      </c>
      <c r="Q3067" t="s">
        <v>8334</v>
      </c>
      <c r="R3067" t="s">
        <v>8361</v>
      </c>
      <c r="S3067" s="13">
        <f t="shared" si="189"/>
        <v>41825.055231481485</v>
      </c>
      <c r="T3067" s="13">
        <f t="shared" si="190"/>
        <v>41849.846898148149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91"/>
        <v>0.11985714285714286</v>
      </c>
      <c r="P3068" s="6">
        <f t="shared" si="188"/>
        <v>2796.6666666666665</v>
      </c>
      <c r="Q3068" t="s">
        <v>8334</v>
      </c>
      <c r="R3068" t="s">
        <v>8361</v>
      </c>
      <c r="S3068" s="13">
        <f t="shared" si="189"/>
        <v>42531.228437500002</v>
      </c>
      <c r="T3068" s="13">
        <f t="shared" si="190"/>
        <v>42561.020104166666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91"/>
        <v>2.5000000000000001E-2</v>
      </c>
      <c r="P3069" s="6">
        <f t="shared" si="188"/>
        <v>200</v>
      </c>
      <c r="Q3069" t="s">
        <v>8334</v>
      </c>
      <c r="R3069" t="s">
        <v>8361</v>
      </c>
      <c r="S3069" s="13">
        <f t="shared" si="189"/>
        <v>42226.938414351855</v>
      </c>
      <c r="T3069" s="13">
        <f t="shared" si="190"/>
        <v>42256.730081018519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91"/>
        <v>6.9999999999999999E-4</v>
      </c>
      <c r="P3070" s="6">
        <f t="shared" si="188"/>
        <v>87.5</v>
      </c>
      <c r="Q3070" t="s">
        <v>8334</v>
      </c>
      <c r="R3070" t="s">
        <v>8361</v>
      </c>
      <c r="S3070" s="13">
        <f t="shared" si="189"/>
        <v>42263.691574074073</v>
      </c>
      <c r="T3070" s="13">
        <f t="shared" si="190"/>
        <v>42293.483240740738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91"/>
        <v>0.14099999999999999</v>
      </c>
      <c r="P3071" s="6">
        <f t="shared" si="188"/>
        <v>20.142857142857142</v>
      </c>
      <c r="Q3071" t="s">
        <v>8334</v>
      </c>
      <c r="R3071" t="s">
        <v>8361</v>
      </c>
      <c r="S3071" s="13">
        <f t="shared" si="189"/>
        <v>41957.833726851852</v>
      </c>
      <c r="T3071" s="13">
        <f t="shared" si="190"/>
        <v>41987.625393518516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91"/>
        <v>3.3399999999999999E-2</v>
      </c>
      <c r="P3072" s="6">
        <f t="shared" si="188"/>
        <v>20.875</v>
      </c>
      <c r="Q3072" t="s">
        <v>8334</v>
      </c>
      <c r="R3072" t="s">
        <v>8361</v>
      </c>
      <c r="S3072" s="13">
        <f t="shared" si="189"/>
        <v>42690.733437499999</v>
      </c>
      <c r="T3072" s="13">
        <f t="shared" si="190"/>
        <v>42711.525104166663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91"/>
        <v>0.59775</v>
      </c>
      <c r="P3073" s="6">
        <f t="shared" si="188"/>
        <v>61.307692307692307</v>
      </c>
      <c r="Q3073" t="s">
        <v>8334</v>
      </c>
      <c r="R3073" t="s">
        <v>8361</v>
      </c>
      <c r="S3073" s="13">
        <f t="shared" si="189"/>
        <v>42097.732418981483</v>
      </c>
      <c r="T3073" s="13">
        <f t="shared" si="190"/>
        <v>42115.040972222218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91"/>
        <v>1.6666666666666666E-4</v>
      </c>
      <c r="P3074" s="6">
        <f t="shared" si="188"/>
        <v>1</v>
      </c>
      <c r="Q3074" t="s">
        <v>8334</v>
      </c>
      <c r="R3074" t="s">
        <v>8361</v>
      </c>
      <c r="S3074" s="13">
        <f t="shared" si="189"/>
        <v>42658.690532407403</v>
      </c>
      <c r="T3074" s="13">
        <f t="shared" si="190"/>
        <v>42672.865277777775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191"/>
        <v>2.3035714285714285E-4</v>
      </c>
      <c r="P3075" s="6">
        <f t="shared" ref="P3075:P3138" si="192">E3075/L3075</f>
        <v>92.142857142857139</v>
      </c>
      <c r="Q3075" t="s">
        <v>8334</v>
      </c>
      <c r="R3075" t="s">
        <v>8361</v>
      </c>
      <c r="S3075" s="13">
        <f t="shared" ref="S3075:S3138" si="193">(((J3075/60)/60)/24)+DATE(1970,1,1)</f>
        <v>42111.684027777781</v>
      </c>
      <c r="T3075" s="13">
        <f t="shared" ref="T3075:T3138" si="194">(((I3075/60)/60)/24)+DATE(1970,1,1)+(-5/24)</f>
        <v>42169.59652777778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ref="O3076:O3139" si="195">E3076/D3076</f>
        <v>8.8000000000000003E-4</v>
      </c>
      <c r="P3076" s="6">
        <f t="shared" si="192"/>
        <v>7.333333333333333</v>
      </c>
      <c r="Q3076" t="s">
        <v>8334</v>
      </c>
      <c r="R3076" t="s">
        <v>8361</v>
      </c>
      <c r="S3076" s="13">
        <f t="shared" si="193"/>
        <v>42409.571284722217</v>
      </c>
      <c r="T3076" s="13">
        <f t="shared" si="194"/>
        <v>42439.362951388881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5"/>
        <v>8.6400000000000005E-2</v>
      </c>
      <c r="P3077" s="6">
        <f t="shared" si="192"/>
        <v>64.8</v>
      </c>
      <c r="Q3077" t="s">
        <v>8334</v>
      </c>
      <c r="R3077" t="s">
        <v>8361</v>
      </c>
      <c r="S3077" s="13">
        <f t="shared" si="193"/>
        <v>42551.102314814809</v>
      </c>
      <c r="T3077" s="13">
        <f t="shared" si="194"/>
        <v>42600.893981481473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5"/>
        <v>0.15060000000000001</v>
      </c>
      <c r="P3078" s="6">
        <f t="shared" si="192"/>
        <v>30.12</v>
      </c>
      <c r="Q3078" t="s">
        <v>8334</v>
      </c>
      <c r="R3078" t="s">
        <v>8361</v>
      </c>
      <c r="S3078" s="13">
        <f t="shared" si="193"/>
        <v>42226.651886574073</v>
      </c>
      <c r="T3078" s="13">
        <f t="shared" si="194"/>
        <v>42286.443553240737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5"/>
        <v>4.7727272727272731E-3</v>
      </c>
      <c r="P3079" s="6">
        <f t="shared" si="192"/>
        <v>52.5</v>
      </c>
      <c r="Q3079" t="s">
        <v>8334</v>
      </c>
      <c r="R3079" t="s">
        <v>8361</v>
      </c>
      <c r="S3079" s="13">
        <f t="shared" si="193"/>
        <v>42766.956921296296</v>
      </c>
      <c r="T3079" s="13">
        <f t="shared" si="194"/>
        <v>42796.74858796296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5"/>
        <v>1.1833333333333333E-3</v>
      </c>
      <c r="P3080" s="6">
        <f t="shared" si="192"/>
        <v>23.666666666666668</v>
      </c>
      <c r="Q3080" t="s">
        <v>8334</v>
      </c>
      <c r="R3080" t="s">
        <v>8361</v>
      </c>
      <c r="S3080" s="13">
        <f t="shared" si="193"/>
        <v>42031.138831018514</v>
      </c>
      <c r="T3080" s="13">
        <f t="shared" si="194"/>
        <v>42060.930497685178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5"/>
        <v>8.4173998587352451E-3</v>
      </c>
      <c r="P3081" s="6">
        <f t="shared" si="192"/>
        <v>415.77777777777777</v>
      </c>
      <c r="Q3081" t="s">
        <v>8334</v>
      </c>
      <c r="R3081" t="s">
        <v>8361</v>
      </c>
      <c r="S3081" s="13">
        <f t="shared" si="193"/>
        <v>42055.713368055556</v>
      </c>
      <c r="T3081" s="13">
        <f t="shared" si="194"/>
        <v>42085.463368055549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5"/>
        <v>1.8799999999999999E-4</v>
      </c>
      <c r="P3082" s="6">
        <f t="shared" si="192"/>
        <v>53.714285714285715</v>
      </c>
      <c r="Q3082" t="s">
        <v>8334</v>
      </c>
      <c r="R3082" t="s">
        <v>8361</v>
      </c>
      <c r="S3082" s="13">
        <f t="shared" si="193"/>
        <v>41940.028287037036</v>
      </c>
      <c r="T3082" s="13">
        <f t="shared" si="194"/>
        <v>41999.861620370364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5"/>
        <v>2.1029999999999998E-3</v>
      </c>
      <c r="P3083" s="6">
        <f t="shared" si="192"/>
        <v>420.6</v>
      </c>
      <c r="Q3083" t="s">
        <v>8334</v>
      </c>
      <c r="R3083" t="s">
        <v>8361</v>
      </c>
      <c r="S3083" s="13">
        <f t="shared" si="193"/>
        <v>42237.181608796294</v>
      </c>
      <c r="T3083" s="13">
        <f t="shared" si="194"/>
        <v>42266.973275462959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5"/>
        <v>0</v>
      </c>
      <c r="P3084" s="6" t="e">
        <f t="shared" si="192"/>
        <v>#DIV/0!</v>
      </c>
      <c r="Q3084" t="s">
        <v>8334</v>
      </c>
      <c r="R3084" t="s">
        <v>8361</v>
      </c>
      <c r="S3084" s="13">
        <f t="shared" si="193"/>
        <v>42293.922986111109</v>
      </c>
      <c r="T3084" s="13">
        <f t="shared" si="194"/>
        <v>42323.756319444445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5"/>
        <v>2.8E-3</v>
      </c>
      <c r="P3085" s="6">
        <f t="shared" si="192"/>
        <v>18.666666666666668</v>
      </c>
      <c r="Q3085" t="s">
        <v>8334</v>
      </c>
      <c r="R3085" t="s">
        <v>8361</v>
      </c>
      <c r="S3085" s="13">
        <f t="shared" si="193"/>
        <v>41853.563402777778</v>
      </c>
      <c r="T3085" s="13">
        <f t="shared" si="194"/>
        <v>41883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5"/>
        <v>0.11579206701157921</v>
      </c>
      <c r="P3086" s="6">
        <f t="shared" si="192"/>
        <v>78.333333333333329</v>
      </c>
      <c r="Q3086" t="s">
        <v>8334</v>
      </c>
      <c r="R3086" t="s">
        <v>8361</v>
      </c>
      <c r="S3086" s="13">
        <f t="shared" si="193"/>
        <v>42100.723738425921</v>
      </c>
      <c r="T3086" s="13">
        <f t="shared" si="194"/>
        <v>42129.574999999997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5"/>
        <v>2.4400000000000002E-2</v>
      </c>
      <c r="P3087" s="6">
        <f t="shared" si="192"/>
        <v>67.777777777777771</v>
      </c>
      <c r="Q3087" t="s">
        <v>8334</v>
      </c>
      <c r="R3087" t="s">
        <v>8361</v>
      </c>
      <c r="S3087" s="13">
        <f t="shared" si="193"/>
        <v>42246.883784722217</v>
      </c>
      <c r="T3087" s="13">
        <f t="shared" si="194"/>
        <v>42276.675451388881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5"/>
        <v>2.5000000000000001E-3</v>
      </c>
      <c r="P3088" s="6">
        <f t="shared" si="192"/>
        <v>16.666666666666668</v>
      </c>
      <c r="Q3088" t="s">
        <v>8334</v>
      </c>
      <c r="R3088" t="s">
        <v>8361</v>
      </c>
      <c r="S3088" s="13">
        <f t="shared" si="193"/>
        <v>42173.67082175926</v>
      </c>
      <c r="T3088" s="13">
        <f t="shared" si="194"/>
        <v>42233.462488425925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5"/>
        <v>6.2500000000000003E-3</v>
      </c>
      <c r="P3089" s="6">
        <f t="shared" si="192"/>
        <v>62.5</v>
      </c>
      <c r="Q3089" t="s">
        <v>8334</v>
      </c>
      <c r="R3089" t="s">
        <v>8361</v>
      </c>
      <c r="S3089" s="13">
        <f t="shared" si="193"/>
        <v>42665.150347222225</v>
      </c>
      <c r="T3089" s="13">
        <f t="shared" si="194"/>
        <v>42724.983680555553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5"/>
        <v>1.9384615384615384E-3</v>
      </c>
      <c r="P3090" s="6">
        <f t="shared" si="192"/>
        <v>42</v>
      </c>
      <c r="Q3090" t="s">
        <v>8334</v>
      </c>
      <c r="R3090" t="s">
        <v>8361</v>
      </c>
      <c r="S3090" s="13">
        <f t="shared" si="193"/>
        <v>41981.57230324074</v>
      </c>
      <c r="T3090" s="13">
        <f t="shared" si="194"/>
        <v>42012.361805555549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5"/>
        <v>0.23416000000000001</v>
      </c>
      <c r="P3091" s="6">
        <f t="shared" si="192"/>
        <v>130.0888888888889</v>
      </c>
      <c r="Q3091" t="s">
        <v>8334</v>
      </c>
      <c r="R3091" t="s">
        <v>8361</v>
      </c>
      <c r="S3091" s="13">
        <f t="shared" si="193"/>
        <v>42528.542627314819</v>
      </c>
      <c r="T3091" s="13">
        <f t="shared" si="194"/>
        <v>42559.874305555553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5"/>
        <v>5.080888888888889E-2</v>
      </c>
      <c r="P3092" s="6">
        <f t="shared" si="192"/>
        <v>1270.2222222222222</v>
      </c>
      <c r="Q3092" t="s">
        <v>8334</v>
      </c>
      <c r="R3092" t="s">
        <v>8361</v>
      </c>
      <c r="S3092" s="13">
        <f t="shared" si="193"/>
        <v>42065.818807870368</v>
      </c>
      <c r="T3092" s="13">
        <f t="shared" si="194"/>
        <v>42125.568807870368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5"/>
        <v>0.15920000000000001</v>
      </c>
      <c r="P3093" s="6">
        <f t="shared" si="192"/>
        <v>88.444444444444443</v>
      </c>
      <c r="Q3093" t="s">
        <v>8334</v>
      </c>
      <c r="R3093" t="s">
        <v>8361</v>
      </c>
      <c r="S3093" s="13">
        <f t="shared" si="193"/>
        <v>42566.948414351849</v>
      </c>
      <c r="T3093" s="13">
        <f t="shared" si="194"/>
        <v>42596.740081018514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5"/>
        <v>1.1831900000000001E-2</v>
      </c>
      <c r="P3094" s="6">
        <f t="shared" si="192"/>
        <v>56.342380952380957</v>
      </c>
      <c r="Q3094" t="s">
        <v>8334</v>
      </c>
      <c r="R3094" t="s">
        <v>8361</v>
      </c>
      <c r="S3094" s="13">
        <f t="shared" si="193"/>
        <v>42255.619351851856</v>
      </c>
      <c r="T3094" s="13">
        <f t="shared" si="194"/>
        <v>42292.708333333336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5"/>
        <v>0.22750000000000001</v>
      </c>
      <c r="P3095" s="6">
        <f t="shared" si="192"/>
        <v>53.529411764705884</v>
      </c>
      <c r="Q3095" t="s">
        <v>8334</v>
      </c>
      <c r="R3095" t="s">
        <v>8361</v>
      </c>
      <c r="S3095" s="13">
        <f t="shared" si="193"/>
        <v>41760.909039351849</v>
      </c>
      <c r="T3095" s="13">
        <f t="shared" si="194"/>
        <v>41790.957638888889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5"/>
        <v>2.5000000000000001E-4</v>
      </c>
      <c r="P3096" s="6">
        <f t="shared" si="192"/>
        <v>25</v>
      </c>
      <c r="Q3096" t="s">
        <v>8334</v>
      </c>
      <c r="R3096" t="s">
        <v>8361</v>
      </c>
      <c r="S3096" s="13">
        <f t="shared" si="193"/>
        <v>42207.795787037037</v>
      </c>
      <c r="T3096" s="13">
        <f t="shared" si="194"/>
        <v>42267.587453703702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5"/>
        <v>3.351206434316354E-3</v>
      </c>
      <c r="P3097" s="6">
        <f t="shared" si="192"/>
        <v>50</v>
      </c>
      <c r="Q3097" t="s">
        <v>8334</v>
      </c>
      <c r="R3097" t="s">
        <v>8361</v>
      </c>
      <c r="S3097" s="13">
        <f t="shared" si="193"/>
        <v>42523.025231481486</v>
      </c>
      <c r="T3097" s="13">
        <f t="shared" si="194"/>
        <v>42582.81689814815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5"/>
        <v>3.9750000000000001E-2</v>
      </c>
      <c r="P3098" s="6">
        <f t="shared" si="192"/>
        <v>56.785714285714285</v>
      </c>
      <c r="Q3098" t="s">
        <v>8334</v>
      </c>
      <c r="R3098" t="s">
        <v>8361</v>
      </c>
      <c r="S3098" s="13">
        <f t="shared" si="193"/>
        <v>42114.825532407413</v>
      </c>
      <c r="T3098" s="13">
        <f t="shared" si="194"/>
        <v>42144.617199074077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5"/>
        <v>0.17150000000000001</v>
      </c>
      <c r="P3099" s="6">
        <f t="shared" si="192"/>
        <v>40.833333333333336</v>
      </c>
      <c r="Q3099" t="s">
        <v>8334</v>
      </c>
      <c r="R3099" t="s">
        <v>8361</v>
      </c>
      <c r="S3099" s="13">
        <f t="shared" si="193"/>
        <v>42629.503483796296</v>
      </c>
      <c r="T3099" s="13">
        <f t="shared" si="194"/>
        <v>42650.374999999993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5"/>
        <v>3.608004104669061E-2</v>
      </c>
      <c r="P3100" s="6">
        <f t="shared" si="192"/>
        <v>65.111111111111114</v>
      </c>
      <c r="Q3100" t="s">
        <v>8334</v>
      </c>
      <c r="R3100" t="s">
        <v>8361</v>
      </c>
      <c r="S3100" s="13">
        <f t="shared" si="193"/>
        <v>42359.792233796295</v>
      </c>
      <c r="T3100" s="13">
        <f t="shared" si="194"/>
        <v>42407.803472222215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5"/>
        <v>0.13900000000000001</v>
      </c>
      <c r="P3101" s="6">
        <f t="shared" si="192"/>
        <v>55.6</v>
      </c>
      <c r="Q3101" t="s">
        <v>8334</v>
      </c>
      <c r="R3101" t="s">
        <v>8361</v>
      </c>
      <c r="S3101" s="13">
        <f t="shared" si="193"/>
        <v>42382.189710648148</v>
      </c>
      <c r="T3101" s="13">
        <f t="shared" si="194"/>
        <v>42411.981377314813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5"/>
        <v>0.15225</v>
      </c>
      <c r="P3102" s="6">
        <f t="shared" si="192"/>
        <v>140.53846153846155</v>
      </c>
      <c r="Q3102" t="s">
        <v>8334</v>
      </c>
      <c r="R3102" t="s">
        <v>8361</v>
      </c>
      <c r="S3102" s="13">
        <f t="shared" si="193"/>
        <v>41902.622395833336</v>
      </c>
      <c r="T3102" s="13">
        <f t="shared" si="194"/>
        <v>41932.4140625</v>
      </c>
    </row>
    <row r="3103" spans="1:20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5"/>
        <v>0.12</v>
      </c>
      <c r="P3103" s="6">
        <f t="shared" si="192"/>
        <v>25</v>
      </c>
      <c r="Q3103" t="s">
        <v>8334</v>
      </c>
      <c r="R3103" t="s">
        <v>8361</v>
      </c>
      <c r="S3103" s="13">
        <f t="shared" si="193"/>
        <v>42171.383530092593</v>
      </c>
      <c r="T3103" s="13">
        <f t="shared" si="194"/>
        <v>42201.12222222222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5"/>
        <v>0.391125</v>
      </c>
      <c r="P3104" s="6">
        <f t="shared" si="192"/>
        <v>69.533333333333331</v>
      </c>
      <c r="Q3104" t="s">
        <v>8334</v>
      </c>
      <c r="R3104" t="s">
        <v>8361</v>
      </c>
      <c r="S3104" s="13">
        <f t="shared" si="193"/>
        <v>42555.340486111112</v>
      </c>
      <c r="T3104" s="13">
        <f t="shared" si="194"/>
        <v>42605.132152777776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5"/>
        <v>2.6829268292682929E-3</v>
      </c>
      <c r="P3105" s="6">
        <f t="shared" si="192"/>
        <v>5.5</v>
      </c>
      <c r="Q3105" t="s">
        <v>8334</v>
      </c>
      <c r="R3105" t="s">
        <v>8361</v>
      </c>
      <c r="S3105" s="13">
        <f t="shared" si="193"/>
        <v>42107.156319444446</v>
      </c>
      <c r="T3105" s="13">
        <f t="shared" si="194"/>
        <v>42166.94798611111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5"/>
        <v>0.29625000000000001</v>
      </c>
      <c r="P3106" s="6">
        <f t="shared" si="192"/>
        <v>237</v>
      </c>
      <c r="Q3106" t="s">
        <v>8334</v>
      </c>
      <c r="R3106" t="s">
        <v>8361</v>
      </c>
      <c r="S3106" s="13">
        <f t="shared" si="193"/>
        <v>42006.908692129626</v>
      </c>
      <c r="T3106" s="13">
        <f t="shared" si="194"/>
        <v>42037.874999999993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5"/>
        <v>0.4236099230111206</v>
      </c>
      <c r="P3107" s="6">
        <f t="shared" si="192"/>
        <v>79.870967741935488</v>
      </c>
      <c r="Q3107" t="s">
        <v>8334</v>
      </c>
      <c r="R3107" t="s">
        <v>8361</v>
      </c>
      <c r="S3107" s="13">
        <f t="shared" si="193"/>
        <v>41876.718935185185</v>
      </c>
      <c r="T3107" s="13">
        <f t="shared" si="194"/>
        <v>41931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5"/>
        <v>4.1000000000000002E-2</v>
      </c>
      <c r="P3108" s="6">
        <f t="shared" si="192"/>
        <v>10.25</v>
      </c>
      <c r="Q3108" t="s">
        <v>8334</v>
      </c>
      <c r="R3108" t="s">
        <v>8361</v>
      </c>
      <c r="S3108" s="13">
        <f t="shared" si="193"/>
        <v>42241.429120370376</v>
      </c>
      <c r="T3108" s="13">
        <f t="shared" si="194"/>
        <v>42263.708333333336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5"/>
        <v>0.197625</v>
      </c>
      <c r="P3109" s="6">
        <f t="shared" si="192"/>
        <v>272.58620689655174</v>
      </c>
      <c r="Q3109" t="s">
        <v>8334</v>
      </c>
      <c r="R3109" t="s">
        <v>8361</v>
      </c>
      <c r="S3109" s="13">
        <f t="shared" si="193"/>
        <v>42128.814247685179</v>
      </c>
      <c r="T3109" s="13">
        <f t="shared" si="194"/>
        <v>42135.605914351843</v>
      </c>
    </row>
    <row r="3110" spans="1:20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5"/>
        <v>5.1999999999999995E-4</v>
      </c>
      <c r="P3110" s="6">
        <f t="shared" si="192"/>
        <v>13</v>
      </c>
      <c r="Q3110" t="s">
        <v>8334</v>
      </c>
      <c r="R3110" t="s">
        <v>8361</v>
      </c>
      <c r="S3110" s="13">
        <f t="shared" si="193"/>
        <v>42062.680486111116</v>
      </c>
      <c r="T3110" s="13">
        <f t="shared" si="194"/>
        <v>42122.430486111109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5"/>
        <v>0.25030188679245285</v>
      </c>
      <c r="P3111" s="6">
        <f t="shared" si="192"/>
        <v>58.184210526315788</v>
      </c>
      <c r="Q3111" t="s">
        <v>8334</v>
      </c>
      <c r="R3111" t="s">
        <v>8361</v>
      </c>
      <c r="S3111" s="13">
        <f t="shared" si="193"/>
        <v>41844.125115740739</v>
      </c>
      <c r="T3111" s="13">
        <f t="shared" si="194"/>
        <v>41878.916782407403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5"/>
        <v>4.0000000000000002E-4</v>
      </c>
      <c r="P3112" s="6">
        <f t="shared" si="192"/>
        <v>10</v>
      </c>
      <c r="Q3112" t="s">
        <v>8334</v>
      </c>
      <c r="R3112" t="s">
        <v>8361</v>
      </c>
      <c r="S3112" s="13">
        <f t="shared" si="193"/>
        <v>42745.031469907408</v>
      </c>
      <c r="T3112" s="13">
        <f t="shared" si="194"/>
        <v>42784.823136574072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5"/>
        <v>0.26640000000000003</v>
      </c>
      <c r="P3113" s="6">
        <f t="shared" si="192"/>
        <v>70.10526315789474</v>
      </c>
      <c r="Q3113" t="s">
        <v>8334</v>
      </c>
      <c r="R3113" t="s">
        <v>8361</v>
      </c>
      <c r="S3113" s="13">
        <f t="shared" si="193"/>
        <v>41885.595138888886</v>
      </c>
      <c r="T3113" s="13">
        <f t="shared" si="194"/>
        <v>41916.38680555555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5"/>
        <v>4.7363636363636365E-2</v>
      </c>
      <c r="P3114" s="6">
        <f t="shared" si="192"/>
        <v>57.888888888888886</v>
      </c>
      <c r="Q3114" t="s">
        <v>8334</v>
      </c>
      <c r="R3114" t="s">
        <v>8361</v>
      </c>
      <c r="S3114" s="13">
        <f t="shared" si="193"/>
        <v>42615.121921296297</v>
      </c>
      <c r="T3114" s="13">
        <f t="shared" si="194"/>
        <v>42674.913587962961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5"/>
        <v>4.2435339894712751E-2</v>
      </c>
      <c r="P3115" s="6">
        <f t="shared" si="192"/>
        <v>125.27027027027027</v>
      </c>
      <c r="Q3115" t="s">
        <v>8334</v>
      </c>
      <c r="R3115" t="s">
        <v>8361</v>
      </c>
      <c r="S3115" s="13">
        <f t="shared" si="193"/>
        <v>42081.731273148151</v>
      </c>
      <c r="T3115" s="13">
        <f t="shared" si="194"/>
        <v>42111.522939814815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5"/>
        <v>0</v>
      </c>
      <c r="P3116" s="6" t="e">
        <f t="shared" si="192"/>
        <v>#DIV/0!</v>
      </c>
      <c r="Q3116" t="s">
        <v>8334</v>
      </c>
      <c r="R3116" t="s">
        <v>8361</v>
      </c>
      <c r="S3116" s="13">
        <f t="shared" si="193"/>
        <v>41843.632523148146</v>
      </c>
      <c r="T3116" s="13">
        <f t="shared" si="194"/>
        <v>41903.42418981481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5"/>
        <v>0.03</v>
      </c>
      <c r="P3117" s="6">
        <f t="shared" si="192"/>
        <v>300</v>
      </c>
      <c r="Q3117" t="s">
        <v>8334</v>
      </c>
      <c r="R3117" t="s">
        <v>8361</v>
      </c>
      <c r="S3117" s="13">
        <f t="shared" si="193"/>
        <v>42496.447071759263</v>
      </c>
      <c r="T3117" s="13">
        <f t="shared" si="194"/>
        <v>42526.238738425927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5"/>
        <v>0.57333333333333336</v>
      </c>
      <c r="P3118" s="6">
        <f t="shared" si="192"/>
        <v>43</v>
      </c>
      <c r="Q3118" t="s">
        <v>8334</v>
      </c>
      <c r="R3118" t="s">
        <v>8361</v>
      </c>
      <c r="S3118" s="13">
        <f t="shared" si="193"/>
        <v>42081.515335648146</v>
      </c>
      <c r="T3118" s="13">
        <f t="shared" si="194"/>
        <v>42095.30700231481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5"/>
        <v>1E-3</v>
      </c>
      <c r="P3119" s="6">
        <f t="shared" si="192"/>
        <v>1</v>
      </c>
      <c r="Q3119" t="s">
        <v>8334</v>
      </c>
      <c r="R3119" t="s">
        <v>8361</v>
      </c>
      <c r="S3119" s="13">
        <f t="shared" si="193"/>
        <v>42509.374537037031</v>
      </c>
      <c r="T3119" s="13">
        <f t="shared" si="194"/>
        <v>42517.341666666667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5"/>
        <v>3.0999999999999999E-3</v>
      </c>
      <c r="P3120" s="6">
        <f t="shared" si="192"/>
        <v>775</v>
      </c>
      <c r="Q3120" t="s">
        <v>8334</v>
      </c>
      <c r="R3120" t="s">
        <v>8361</v>
      </c>
      <c r="S3120" s="13">
        <f t="shared" si="193"/>
        <v>42534.649571759262</v>
      </c>
      <c r="T3120" s="13">
        <f t="shared" si="194"/>
        <v>42553.441238425927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5"/>
        <v>5.0000000000000001E-4</v>
      </c>
      <c r="P3121" s="6">
        <f t="shared" si="192"/>
        <v>5</v>
      </c>
      <c r="Q3121" t="s">
        <v>8334</v>
      </c>
      <c r="R3121" t="s">
        <v>8361</v>
      </c>
      <c r="S3121" s="13">
        <f t="shared" si="193"/>
        <v>42060.04550925926</v>
      </c>
      <c r="T3121" s="13">
        <f t="shared" si="194"/>
        <v>42089.795509259253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5"/>
        <v>9.8461538461538464E-5</v>
      </c>
      <c r="P3122" s="6">
        <f t="shared" si="192"/>
        <v>12.8</v>
      </c>
      <c r="Q3122" t="s">
        <v>8334</v>
      </c>
      <c r="R3122" t="s">
        <v>8361</v>
      </c>
      <c r="S3122" s="13">
        <f t="shared" si="193"/>
        <v>42435.942083333335</v>
      </c>
      <c r="T3122" s="13">
        <f t="shared" si="194"/>
        <v>42495.692083333335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5"/>
        <v>6.6666666666666671E-3</v>
      </c>
      <c r="P3123" s="6">
        <f t="shared" si="192"/>
        <v>10</v>
      </c>
      <c r="Q3123" t="s">
        <v>8334</v>
      </c>
      <c r="R3123" t="s">
        <v>8361</v>
      </c>
      <c r="S3123" s="13">
        <f t="shared" si="193"/>
        <v>41848.679803240739</v>
      </c>
      <c r="T3123" s="13">
        <f t="shared" si="194"/>
        <v>41908.471469907403</v>
      </c>
    </row>
    <row r="3124" spans="1:20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5"/>
        <v>0.58291457286432158</v>
      </c>
      <c r="P3124" s="6">
        <f t="shared" si="192"/>
        <v>58</v>
      </c>
      <c r="Q3124" t="s">
        <v>8334</v>
      </c>
      <c r="R3124" t="s">
        <v>8361</v>
      </c>
      <c r="S3124" s="13">
        <f t="shared" si="193"/>
        <v>42678.932083333333</v>
      </c>
      <c r="T3124" s="13">
        <f t="shared" si="194"/>
        <v>42683.765416666669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5"/>
        <v>0.68153600000000003</v>
      </c>
      <c r="P3125" s="6">
        <f t="shared" si="192"/>
        <v>244.80459770114942</v>
      </c>
      <c r="Q3125" t="s">
        <v>8334</v>
      </c>
      <c r="R3125" t="s">
        <v>8361</v>
      </c>
      <c r="S3125" s="13">
        <f t="shared" si="193"/>
        <v>42530.993032407408</v>
      </c>
      <c r="T3125" s="13">
        <f t="shared" si="194"/>
        <v>42560.784699074073</v>
      </c>
    </row>
    <row r="3126" spans="1:20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5"/>
        <v>3.2499999999999997E-5</v>
      </c>
      <c r="P3126" s="6">
        <f t="shared" si="192"/>
        <v>6.5</v>
      </c>
      <c r="Q3126" t="s">
        <v>8334</v>
      </c>
      <c r="R3126" t="s">
        <v>8361</v>
      </c>
      <c r="S3126" s="13">
        <f t="shared" si="193"/>
        <v>41977.780104166668</v>
      </c>
      <c r="T3126" s="13">
        <f t="shared" si="194"/>
        <v>42037.571770833332</v>
      </c>
    </row>
    <row r="3127" spans="1:20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5"/>
        <v>0</v>
      </c>
      <c r="P3127" s="6" t="e">
        <f t="shared" si="192"/>
        <v>#DIV/0!</v>
      </c>
      <c r="Q3127" t="s">
        <v>8334</v>
      </c>
      <c r="R3127" t="s">
        <v>8361</v>
      </c>
      <c r="S3127" s="13">
        <f t="shared" si="193"/>
        <v>42346.20685185185</v>
      </c>
      <c r="T3127" s="13">
        <f t="shared" si="194"/>
        <v>42375.998518518514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5"/>
        <v>4.1599999999999998E-2</v>
      </c>
      <c r="P3128" s="6">
        <f t="shared" si="192"/>
        <v>61.176470588235297</v>
      </c>
      <c r="Q3128" t="s">
        <v>8334</v>
      </c>
      <c r="R3128" t="s">
        <v>8361</v>
      </c>
      <c r="S3128" s="13">
        <f t="shared" si="193"/>
        <v>42427.01807870371</v>
      </c>
      <c r="T3128" s="13">
        <f t="shared" si="194"/>
        <v>42456.768078703702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5"/>
        <v>0</v>
      </c>
      <c r="P3129" s="6" t="e">
        <f t="shared" si="192"/>
        <v>#DIV/0!</v>
      </c>
      <c r="Q3129" t="s">
        <v>8334</v>
      </c>
      <c r="R3129" t="s">
        <v>8361</v>
      </c>
      <c r="S3129" s="13">
        <f t="shared" si="193"/>
        <v>42034.856817129628</v>
      </c>
      <c r="T3129" s="13">
        <f t="shared" si="194"/>
        <v>42064.648483796293</v>
      </c>
    </row>
    <row r="3130" spans="1:20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5"/>
        <v>1.0860666666666667</v>
      </c>
      <c r="P3130" s="6">
        <f t="shared" si="192"/>
        <v>139.23931623931625</v>
      </c>
      <c r="Q3130" t="s">
        <v>8334</v>
      </c>
      <c r="R3130" t="s">
        <v>8335</v>
      </c>
      <c r="S3130" s="13">
        <f t="shared" si="193"/>
        <v>42780.825706018513</v>
      </c>
      <c r="T3130" s="13">
        <f t="shared" si="194"/>
        <v>42810.575706018521</v>
      </c>
    </row>
    <row r="3131" spans="1:20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5"/>
        <v>8.0000000000000002E-3</v>
      </c>
      <c r="P3131" s="6">
        <f t="shared" si="192"/>
        <v>10</v>
      </c>
      <c r="Q3131" t="s">
        <v>8334</v>
      </c>
      <c r="R3131" t="s">
        <v>8335</v>
      </c>
      <c r="S3131" s="13">
        <f t="shared" si="193"/>
        <v>42803.842812499999</v>
      </c>
      <c r="T3131" s="13">
        <f t="shared" si="194"/>
        <v>42843.592812499999</v>
      </c>
    </row>
    <row r="3132" spans="1:20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5"/>
        <v>3.7499999999999999E-2</v>
      </c>
      <c r="P3132" s="6">
        <f t="shared" si="192"/>
        <v>93.75</v>
      </c>
      <c r="Q3132" t="s">
        <v>8334</v>
      </c>
      <c r="R3132" t="s">
        <v>8335</v>
      </c>
      <c r="S3132" s="13">
        <f t="shared" si="193"/>
        <v>42808.640231481477</v>
      </c>
      <c r="T3132" s="13">
        <f t="shared" si="194"/>
        <v>42838.999305555553</v>
      </c>
    </row>
    <row r="3133" spans="1:20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5"/>
        <v>0.15731707317073171</v>
      </c>
      <c r="P3133" s="6">
        <f t="shared" si="192"/>
        <v>53.75</v>
      </c>
      <c r="Q3133" t="s">
        <v>8334</v>
      </c>
      <c r="R3133" t="s">
        <v>8335</v>
      </c>
      <c r="S3133" s="13">
        <f t="shared" si="193"/>
        <v>42803.579224537039</v>
      </c>
      <c r="T3133" s="13">
        <f t="shared" si="194"/>
        <v>42833.329224537032</v>
      </c>
    </row>
    <row r="3134" spans="1:20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5"/>
        <v>3.3333333333333332E-4</v>
      </c>
      <c r="P3134" s="6">
        <f t="shared" si="192"/>
        <v>10</v>
      </c>
      <c r="Q3134" t="s">
        <v>8334</v>
      </c>
      <c r="R3134" t="s">
        <v>8335</v>
      </c>
      <c r="S3134" s="13">
        <f t="shared" si="193"/>
        <v>42786.350231481483</v>
      </c>
      <c r="T3134" s="13">
        <f t="shared" si="194"/>
        <v>42846.100231481476</v>
      </c>
    </row>
    <row r="3135" spans="1:20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5"/>
        <v>1.08</v>
      </c>
      <c r="P3135" s="6">
        <f t="shared" si="192"/>
        <v>33.75</v>
      </c>
      <c r="Q3135" t="s">
        <v>8334</v>
      </c>
      <c r="R3135" t="s">
        <v>8335</v>
      </c>
      <c r="S3135" s="13">
        <f t="shared" si="193"/>
        <v>42788.565208333333</v>
      </c>
      <c r="T3135" s="13">
        <f t="shared" si="194"/>
        <v>42818.315208333333</v>
      </c>
    </row>
    <row r="3136" spans="1:20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5"/>
        <v>0.22500000000000001</v>
      </c>
      <c r="P3136" s="6">
        <f t="shared" si="192"/>
        <v>18.75</v>
      </c>
      <c r="Q3136" t="s">
        <v>8334</v>
      </c>
      <c r="R3136" t="s">
        <v>8335</v>
      </c>
      <c r="S3136" s="13">
        <f t="shared" si="193"/>
        <v>42800.720127314817</v>
      </c>
      <c r="T3136" s="13">
        <f t="shared" si="194"/>
        <v>42821.470127314817</v>
      </c>
    </row>
    <row r="3137" spans="1:20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5"/>
        <v>0.20849420849420849</v>
      </c>
      <c r="P3137" s="6">
        <f t="shared" si="192"/>
        <v>23.142857142857142</v>
      </c>
      <c r="Q3137" t="s">
        <v>8334</v>
      </c>
      <c r="R3137" t="s">
        <v>8335</v>
      </c>
      <c r="S3137" s="13">
        <f t="shared" si="193"/>
        <v>42807.151863425926</v>
      </c>
      <c r="T3137" s="13">
        <f t="shared" si="194"/>
        <v>42828.943530092591</v>
      </c>
    </row>
    <row r="3138" spans="1:20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5"/>
        <v>1.278</v>
      </c>
      <c r="P3138" s="6">
        <f t="shared" si="192"/>
        <v>29.045454545454547</v>
      </c>
      <c r="Q3138" t="s">
        <v>8334</v>
      </c>
      <c r="R3138" t="s">
        <v>8335</v>
      </c>
      <c r="S3138" s="13">
        <f t="shared" si="193"/>
        <v>42789.462430555555</v>
      </c>
      <c r="T3138" s="13">
        <f t="shared" si="194"/>
        <v>42825.749305555553</v>
      </c>
    </row>
    <row r="3139" spans="1:20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195"/>
        <v>3.3333333333333333E-2</v>
      </c>
      <c r="P3139" s="6">
        <f t="shared" ref="P3139:P3202" si="196">E3139/L3139</f>
        <v>50</v>
      </c>
      <c r="Q3139" t="s">
        <v>8334</v>
      </c>
      <c r="R3139" t="s">
        <v>8335</v>
      </c>
      <c r="S3139" s="13">
        <f t="shared" ref="S3139:S3202" si="197">(((J3139/60)/60)/24)+DATE(1970,1,1)</f>
        <v>42807.885057870371</v>
      </c>
      <c r="T3139" s="13">
        <f t="shared" ref="T3139:T3202" si="198">(((I3139/60)/60)/24)+DATE(1970,1,1)+(-5/24)</f>
        <v>42858.591666666667</v>
      </c>
    </row>
    <row r="3140" spans="1:20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ref="O3140:O3203" si="199">E3140/D3140</f>
        <v>0</v>
      </c>
      <c r="P3140" s="6" t="e">
        <f t="shared" si="196"/>
        <v>#DIV/0!</v>
      </c>
      <c r="Q3140" t="s">
        <v>8334</v>
      </c>
      <c r="R3140" t="s">
        <v>8335</v>
      </c>
      <c r="S3140" s="13">
        <f t="shared" si="197"/>
        <v>42809.645914351851</v>
      </c>
      <c r="T3140" s="13">
        <f t="shared" si="198"/>
        <v>42828.437581018516</v>
      </c>
    </row>
    <row r="3141" spans="1:20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9"/>
        <v>5.3999999999999999E-2</v>
      </c>
      <c r="P3141" s="6">
        <f t="shared" si="196"/>
        <v>450</v>
      </c>
      <c r="Q3141" t="s">
        <v>8334</v>
      </c>
      <c r="R3141" t="s">
        <v>8335</v>
      </c>
      <c r="S3141" s="13">
        <f t="shared" si="197"/>
        <v>42785.270370370374</v>
      </c>
      <c r="T3141" s="13">
        <f t="shared" si="198"/>
        <v>42818.981249999997</v>
      </c>
    </row>
    <row r="3142" spans="1:20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9"/>
        <v>9.5999999999999992E-3</v>
      </c>
      <c r="P3142" s="6">
        <f t="shared" si="196"/>
        <v>24</v>
      </c>
      <c r="Q3142" t="s">
        <v>8334</v>
      </c>
      <c r="R3142" t="s">
        <v>8335</v>
      </c>
      <c r="S3142" s="13">
        <f t="shared" si="197"/>
        <v>42802.718784722223</v>
      </c>
      <c r="T3142" s="13">
        <f t="shared" si="198"/>
        <v>42832.468784722216</v>
      </c>
    </row>
    <row r="3143" spans="1:20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9"/>
        <v>0.51600000000000001</v>
      </c>
      <c r="P3143" s="6">
        <f t="shared" si="196"/>
        <v>32.25</v>
      </c>
      <c r="Q3143" t="s">
        <v>8334</v>
      </c>
      <c r="R3143" t="s">
        <v>8335</v>
      </c>
      <c r="S3143" s="13">
        <f t="shared" si="197"/>
        <v>42800.753333333334</v>
      </c>
      <c r="T3143" s="13">
        <f t="shared" si="198"/>
        <v>42841.624999999993</v>
      </c>
    </row>
    <row r="3144" spans="1:20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9"/>
        <v>1.6363636363636365E-2</v>
      </c>
      <c r="P3144" s="6">
        <f t="shared" si="196"/>
        <v>15</v>
      </c>
      <c r="Q3144" t="s">
        <v>8334</v>
      </c>
      <c r="R3144" t="s">
        <v>8335</v>
      </c>
      <c r="S3144" s="13">
        <f t="shared" si="197"/>
        <v>42783.513182870374</v>
      </c>
      <c r="T3144" s="13">
        <f t="shared" si="198"/>
        <v>42813.263182870367</v>
      </c>
    </row>
    <row r="3145" spans="1:20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9"/>
        <v>0</v>
      </c>
      <c r="P3145" s="6" t="e">
        <f t="shared" si="196"/>
        <v>#DIV/0!</v>
      </c>
      <c r="Q3145" t="s">
        <v>8334</v>
      </c>
      <c r="R3145" t="s">
        <v>8335</v>
      </c>
      <c r="S3145" s="13">
        <f t="shared" si="197"/>
        <v>42808.358287037037</v>
      </c>
      <c r="T3145" s="13">
        <f t="shared" si="198"/>
        <v>42834.149953703702</v>
      </c>
    </row>
    <row r="3146" spans="1:20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9"/>
        <v>0.754</v>
      </c>
      <c r="P3146" s="6">
        <f t="shared" si="196"/>
        <v>251.33333333333334</v>
      </c>
      <c r="Q3146" t="s">
        <v>8334</v>
      </c>
      <c r="R3146" t="s">
        <v>8335</v>
      </c>
      <c r="S3146" s="13">
        <f t="shared" si="197"/>
        <v>42796.538275462968</v>
      </c>
      <c r="T3146" s="13">
        <f t="shared" si="198"/>
        <v>42813.041666666664</v>
      </c>
    </row>
    <row r="3147" spans="1:20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9"/>
        <v>0</v>
      </c>
      <c r="P3147" s="6" t="e">
        <f t="shared" si="196"/>
        <v>#DIV/0!</v>
      </c>
      <c r="Q3147" t="s">
        <v>8334</v>
      </c>
      <c r="R3147" t="s">
        <v>8335</v>
      </c>
      <c r="S3147" s="13">
        <f t="shared" si="197"/>
        <v>42762.040902777779</v>
      </c>
      <c r="T3147" s="13">
        <f t="shared" si="198"/>
        <v>42821.790902777771</v>
      </c>
    </row>
    <row r="3148" spans="1:20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9"/>
        <v>0.105</v>
      </c>
      <c r="P3148" s="6">
        <f t="shared" si="196"/>
        <v>437.5</v>
      </c>
      <c r="Q3148" t="s">
        <v>8334</v>
      </c>
      <c r="R3148" t="s">
        <v>8335</v>
      </c>
      <c r="S3148" s="13">
        <f t="shared" si="197"/>
        <v>42796.682476851856</v>
      </c>
      <c r="T3148" s="13">
        <f t="shared" si="198"/>
        <v>42841.432476851849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9"/>
        <v>1.1752499999999999</v>
      </c>
      <c r="P3149" s="6">
        <f t="shared" si="196"/>
        <v>110.35211267605634</v>
      </c>
      <c r="Q3149" t="s">
        <v>8334</v>
      </c>
      <c r="R3149" t="s">
        <v>8335</v>
      </c>
      <c r="S3149" s="13">
        <f t="shared" si="197"/>
        <v>41909.969386574077</v>
      </c>
      <c r="T3149" s="13">
        <f t="shared" si="198"/>
        <v>41949.802719907406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9"/>
        <v>1.3116666666666668</v>
      </c>
      <c r="P3150" s="6">
        <f t="shared" si="196"/>
        <v>41.421052631578945</v>
      </c>
      <c r="Q3150" t="s">
        <v>8334</v>
      </c>
      <c r="R3150" t="s">
        <v>8335</v>
      </c>
      <c r="S3150" s="13">
        <f t="shared" si="197"/>
        <v>41891.665324074071</v>
      </c>
      <c r="T3150" s="13">
        <f t="shared" si="198"/>
        <v>41912.958333333328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9"/>
        <v>1.04</v>
      </c>
      <c r="P3151" s="6">
        <f t="shared" si="196"/>
        <v>52</v>
      </c>
      <c r="Q3151" t="s">
        <v>8334</v>
      </c>
      <c r="R3151" t="s">
        <v>8335</v>
      </c>
      <c r="S3151" s="13">
        <f t="shared" si="197"/>
        <v>41226.017361111109</v>
      </c>
      <c r="T3151" s="13">
        <f t="shared" si="198"/>
        <v>41249.875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9"/>
        <v>1.01</v>
      </c>
      <c r="P3152" s="6">
        <f t="shared" si="196"/>
        <v>33.990384615384613</v>
      </c>
      <c r="Q3152" t="s">
        <v>8334</v>
      </c>
      <c r="R3152" t="s">
        <v>8335</v>
      </c>
      <c r="S3152" s="13">
        <f t="shared" si="197"/>
        <v>40478.263923611114</v>
      </c>
      <c r="T3152" s="13">
        <f t="shared" si="198"/>
        <v>40567.958333333328</v>
      </c>
    </row>
    <row r="3153" spans="1:20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9"/>
        <v>1.004</v>
      </c>
      <c r="P3153" s="6">
        <f t="shared" si="196"/>
        <v>103.35294117647059</v>
      </c>
      <c r="Q3153" t="s">
        <v>8334</v>
      </c>
      <c r="R3153" t="s">
        <v>8335</v>
      </c>
      <c r="S3153" s="13">
        <f t="shared" si="197"/>
        <v>41862.83997685185</v>
      </c>
      <c r="T3153" s="13">
        <f t="shared" si="198"/>
        <v>41892.631643518514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9"/>
        <v>1.0595454545454546</v>
      </c>
      <c r="P3154" s="6">
        <f t="shared" si="196"/>
        <v>34.791044776119406</v>
      </c>
      <c r="Q3154" t="s">
        <v>8334</v>
      </c>
      <c r="R3154" t="s">
        <v>8335</v>
      </c>
      <c r="S3154" s="13">
        <f t="shared" si="197"/>
        <v>41550.867673611108</v>
      </c>
      <c r="T3154" s="13">
        <f t="shared" si="198"/>
        <v>41580.659340277773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9"/>
        <v>3.3558333333333334</v>
      </c>
      <c r="P3155" s="6">
        <f t="shared" si="196"/>
        <v>41.773858921161825</v>
      </c>
      <c r="Q3155" t="s">
        <v>8334</v>
      </c>
      <c r="R3155" t="s">
        <v>8335</v>
      </c>
      <c r="S3155" s="13">
        <f t="shared" si="197"/>
        <v>40633.154363425929</v>
      </c>
      <c r="T3155" s="13">
        <f t="shared" si="198"/>
        <v>40663.999305555553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9"/>
        <v>1.1292857142857142</v>
      </c>
      <c r="P3156" s="6">
        <f t="shared" si="196"/>
        <v>64.268292682926827</v>
      </c>
      <c r="Q3156" t="s">
        <v>8334</v>
      </c>
      <c r="R3156" t="s">
        <v>8335</v>
      </c>
      <c r="S3156" s="13">
        <f t="shared" si="197"/>
        <v>40970.875671296293</v>
      </c>
      <c r="T3156" s="13">
        <f t="shared" si="198"/>
        <v>41000.625671296293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9"/>
        <v>1.885046</v>
      </c>
      <c r="P3157" s="6">
        <f t="shared" si="196"/>
        <v>31.209370860927152</v>
      </c>
      <c r="Q3157" t="s">
        <v>8334</v>
      </c>
      <c r="R3157" t="s">
        <v>8335</v>
      </c>
      <c r="S3157" s="13">
        <f t="shared" si="197"/>
        <v>41233.499131944445</v>
      </c>
      <c r="T3157" s="13">
        <f t="shared" si="198"/>
        <v>41263.290798611109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9"/>
        <v>1.0181818181818181</v>
      </c>
      <c r="P3158" s="6">
        <f t="shared" si="196"/>
        <v>62.921348314606739</v>
      </c>
      <c r="Q3158" t="s">
        <v>8334</v>
      </c>
      <c r="R3158" t="s">
        <v>8335</v>
      </c>
      <c r="S3158" s="13">
        <f t="shared" si="197"/>
        <v>41026.953055555554</v>
      </c>
      <c r="T3158" s="13">
        <f t="shared" si="198"/>
        <v>41061.744722222218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9"/>
        <v>1.01</v>
      </c>
      <c r="P3159" s="6">
        <f t="shared" si="196"/>
        <v>98.536585365853654</v>
      </c>
      <c r="Q3159" t="s">
        <v>8334</v>
      </c>
      <c r="R3159" t="s">
        <v>8335</v>
      </c>
      <c r="S3159" s="13">
        <f t="shared" si="197"/>
        <v>41829.788252314815</v>
      </c>
      <c r="T3159" s="13">
        <f t="shared" si="198"/>
        <v>41839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9"/>
        <v>1.1399999999999999</v>
      </c>
      <c r="P3160" s="6">
        <f t="shared" si="196"/>
        <v>82.608695652173907</v>
      </c>
      <c r="Q3160" t="s">
        <v>8334</v>
      </c>
      <c r="R3160" t="s">
        <v>8335</v>
      </c>
      <c r="S3160" s="13">
        <f t="shared" si="197"/>
        <v>41447.839722222219</v>
      </c>
      <c r="T3160" s="13">
        <f t="shared" si="198"/>
        <v>41477.631388888884</v>
      </c>
    </row>
    <row r="3161" spans="1:20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9"/>
        <v>1.3348133333333334</v>
      </c>
      <c r="P3161" s="6">
        <f t="shared" si="196"/>
        <v>38.504230769230773</v>
      </c>
      <c r="Q3161" t="s">
        <v>8334</v>
      </c>
      <c r="R3161" t="s">
        <v>8335</v>
      </c>
      <c r="S3161" s="13">
        <f t="shared" si="197"/>
        <v>40884.066678240742</v>
      </c>
      <c r="T3161" s="13">
        <f t="shared" si="198"/>
        <v>40926.75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9"/>
        <v>1.0153333333333334</v>
      </c>
      <c r="P3162" s="6">
        <f t="shared" si="196"/>
        <v>80.15789473684211</v>
      </c>
      <c r="Q3162" t="s">
        <v>8334</v>
      </c>
      <c r="R3162" t="s">
        <v>8335</v>
      </c>
      <c r="S3162" s="13">
        <f t="shared" si="197"/>
        <v>41841.26489583333</v>
      </c>
      <c r="T3162" s="13">
        <f t="shared" si="198"/>
        <v>41863.999305555553</v>
      </c>
    </row>
    <row r="3163" spans="1:20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9"/>
        <v>1.0509999999999999</v>
      </c>
      <c r="P3163" s="6">
        <f t="shared" si="196"/>
        <v>28.405405405405407</v>
      </c>
      <c r="Q3163" t="s">
        <v>8334</v>
      </c>
      <c r="R3163" t="s">
        <v>8335</v>
      </c>
      <c r="S3163" s="13">
        <f t="shared" si="197"/>
        <v>41897.536134259259</v>
      </c>
      <c r="T3163" s="13">
        <f t="shared" si="198"/>
        <v>41927.327800925923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9"/>
        <v>1.2715000000000001</v>
      </c>
      <c r="P3164" s="6">
        <f t="shared" si="196"/>
        <v>80.730158730158735</v>
      </c>
      <c r="Q3164" t="s">
        <v>8334</v>
      </c>
      <c r="R3164" t="s">
        <v>8335</v>
      </c>
      <c r="S3164" s="13">
        <f t="shared" si="197"/>
        <v>41799.685902777775</v>
      </c>
      <c r="T3164" s="13">
        <f t="shared" si="198"/>
        <v>41826.875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9"/>
        <v>1.1115384615384616</v>
      </c>
      <c r="P3165" s="6">
        <f t="shared" si="196"/>
        <v>200.69444444444446</v>
      </c>
      <c r="Q3165" t="s">
        <v>8334</v>
      </c>
      <c r="R3165" t="s">
        <v>8335</v>
      </c>
      <c r="S3165" s="13">
        <f t="shared" si="197"/>
        <v>41775.753761574073</v>
      </c>
      <c r="T3165" s="13">
        <f t="shared" si="198"/>
        <v>41805.545428240737</v>
      </c>
    </row>
    <row r="3166" spans="1:20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9"/>
        <v>1.0676000000000001</v>
      </c>
      <c r="P3166" s="6">
        <f t="shared" si="196"/>
        <v>37.591549295774648</v>
      </c>
      <c r="Q3166" t="s">
        <v>8334</v>
      </c>
      <c r="R3166" t="s">
        <v>8335</v>
      </c>
      <c r="S3166" s="13">
        <f t="shared" si="197"/>
        <v>41766.80572916667</v>
      </c>
      <c r="T3166" s="13">
        <f t="shared" si="198"/>
        <v>41799.597395833334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9"/>
        <v>1.6266666666666667</v>
      </c>
      <c r="P3167" s="6">
        <f t="shared" si="196"/>
        <v>58.095238095238095</v>
      </c>
      <c r="Q3167" t="s">
        <v>8334</v>
      </c>
      <c r="R3167" t="s">
        <v>8335</v>
      </c>
      <c r="S3167" s="13">
        <f t="shared" si="197"/>
        <v>40644.159259259257</v>
      </c>
      <c r="T3167" s="13">
        <f t="shared" si="198"/>
        <v>40665.957638888889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9"/>
        <v>1.6022808571428573</v>
      </c>
      <c r="P3168" s="6">
        <f t="shared" si="196"/>
        <v>60.300892473118282</v>
      </c>
      <c r="Q3168" t="s">
        <v>8334</v>
      </c>
      <c r="R3168" t="s">
        <v>8335</v>
      </c>
      <c r="S3168" s="13">
        <f t="shared" si="197"/>
        <v>41940.69158564815</v>
      </c>
      <c r="T3168" s="13">
        <f t="shared" si="198"/>
        <v>41969.124305555553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9"/>
        <v>1.1616666666666666</v>
      </c>
      <c r="P3169" s="6">
        <f t="shared" si="196"/>
        <v>63.363636363636367</v>
      </c>
      <c r="Q3169" t="s">
        <v>8334</v>
      </c>
      <c r="R3169" t="s">
        <v>8335</v>
      </c>
      <c r="S3169" s="13">
        <f t="shared" si="197"/>
        <v>41839.175706018519</v>
      </c>
      <c r="T3169" s="13">
        <f t="shared" si="198"/>
        <v>41852.967372685183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9"/>
        <v>1.242</v>
      </c>
      <c r="P3170" s="6">
        <f t="shared" si="196"/>
        <v>50.901639344262293</v>
      </c>
      <c r="Q3170" t="s">
        <v>8334</v>
      </c>
      <c r="R3170" t="s">
        <v>8335</v>
      </c>
      <c r="S3170" s="13">
        <f t="shared" si="197"/>
        <v>41772.105937500004</v>
      </c>
      <c r="T3170" s="13">
        <f t="shared" si="198"/>
        <v>41803.708333333328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9"/>
        <v>1.030125</v>
      </c>
      <c r="P3171" s="6">
        <f t="shared" si="196"/>
        <v>100.5</v>
      </c>
      <c r="Q3171" t="s">
        <v>8334</v>
      </c>
      <c r="R3171" t="s">
        <v>8335</v>
      </c>
      <c r="S3171" s="13">
        <f t="shared" si="197"/>
        <v>41591.737974537034</v>
      </c>
      <c r="T3171" s="13">
        <f t="shared" si="198"/>
        <v>41620.999305555553</v>
      </c>
    </row>
    <row r="3172" spans="1:20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9"/>
        <v>1.1225000000000001</v>
      </c>
      <c r="P3172" s="6">
        <f t="shared" si="196"/>
        <v>31.619718309859156</v>
      </c>
      <c r="Q3172" t="s">
        <v>8334</v>
      </c>
      <c r="R3172" t="s">
        <v>8335</v>
      </c>
      <c r="S3172" s="13">
        <f t="shared" si="197"/>
        <v>41789.080370370371</v>
      </c>
      <c r="T3172" s="13">
        <f t="shared" si="198"/>
        <v>41821.958333333328</v>
      </c>
    </row>
    <row r="3173" spans="1:20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9"/>
        <v>1.0881428571428571</v>
      </c>
      <c r="P3173" s="6">
        <f t="shared" si="196"/>
        <v>65.102564102564102</v>
      </c>
      <c r="Q3173" t="s">
        <v>8334</v>
      </c>
      <c r="R3173" t="s">
        <v>8335</v>
      </c>
      <c r="S3173" s="13">
        <f t="shared" si="197"/>
        <v>42466.608310185184</v>
      </c>
      <c r="T3173" s="13">
        <f t="shared" si="198"/>
        <v>42496.399976851848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9"/>
        <v>1.1499999999999999</v>
      </c>
      <c r="P3174" s="6">
        <f t="shared" si="196"/>
        <v>79.310344827586206</v>
      </c>
      <c r="Q3174" t="s">
        <v>8334</v>
      </c>
      <c r="R3174" t="s">
        <v>8335</v>
      </c>
      <c r="S3174" s="13">
        <f t="shared" si="197"/>
        <v>40923.729953703703</v>
      </c>
      <c r="T3174" s="13">
        <f t="shared" si="198"/>
        <v>40953.521620370368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9"/>
        <v>1.03</v>
      </c>
      <c r="P3175" s="6">
        <f t="shared" si="196"/>
        <v>139.18918918918919</v>
      </c>
      <c r="Q3175" t="s">
        <v>8334</v>
      </c>
      <c r="R3175" t="s">
        <v>8335</v>
      </c>
      <c r="S3175" s="13">
        <f t="shared" si="197"/>
        <v>41878.878379629627</v>
      </c>
      <c r="T3175" s="13">
        <f t="shared" si="198"/>
        <v>41908.670046296291</v>
      </c>
    </row>
    <row r="3176" spans="1:20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9"/>
        <v>1.0113333333333334</v>
      </c>
      <c r="P3176" s="6">
        <f t="shared" si="196"/>
        <v>131.91304347826087</v>
      </c>
      <c r="Q3176" t="s">
        <v>8334</v>
      </c>
      <c r="R3176" t="s">
        <v>8335</v>
      </c>
      <c r="S3176" s="13">
        <f t="shared" si="197"/>
        <v>41862.864675925928</v>
      </c>
      <c r="T3176" s="13">
        <f t="shared" si="198"/>
        <v>41876.656342592592</v>
      </c>
    </row>
    <row r="3177" spans="1:20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9"/>
        <v>1.0955999999999999</v>
      </c>
      <c r="P3177" s="6">
        <f t="shared" si="196"/>
        <v>91.3</v>
      </c>
      <c r="Q3177" t="s">
        <v>8334</v>
      </c>
      <c r="R3177" t="s">
        <v>8335</v>
      </c>
      <c r="S3177" s="13">
        <f t="shared" si="197"/>
        <v>40531.886886574073</v>
      </c>
      <c r="T3177" s="13">
        <f t="shared" si="198"/>
        <v>40591.678553240738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9"/>
        <v>1.148421052631579</v>
      </c>
      <c r="P3178" s="6">
        <f t="shared" si="196"/>
        <v>39.672727272727272</v>
      </c>
      <c r="Q3178" t="s">
        <v>8334</v>
      </c>
      <c r="R3178" t="s">
        <v>8335</v>
      </c>
      <c r="S3178" s="13">
        <f t="shared" si="197"/>
        <v>41477.930914351848</v>
      </c>
      <c r="T3178" s="13">
        <f t="shared" si="198"/>
        <v>41504.416666666664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9"/>
        <v>1.1739999999999999</v>
      </c>
      <c r="P3179" s="6">
        <f t="shared" si="196"/>
        <v>57.549019607843135</v>
      </c>
      <c r="Q3179" t="s">
        <v>8334</v>
      </c>
      <c r="R3179" t="s">
        <v>8335</v>
      </c>
      <c r="S3179" s="13">
        <f t="shared" si="197"/>
        <v>41781.666770833333</v>
      </c>
      <c r="T3179" s="13">
        <f t="shared" si="198"/>
        <v>41811.458437499998</v>
      </c>
    </row>
    <row r="3180" spans="1:20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9"/>
        <v>1.7173333333333334</v>
      </c>
      <c r="P3180" s="6">
        <f t="shared" si="196"/>
        <v>33.025641025641029</v>
      </c>
      <c r="Q3180" t="s">
        <v>8334</v>
      </c>
      <c r="R3180" t="s">
        <v>8335</v>
      </c>
      <c r="S3180" s="13">
        <f t="shared" si="197"/>
        <v>41806.605034722219</v>
      </c>
      <c r="T3180" s="13">
        <f t="shared" si="198"/>
        <v>41836.396701388883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9"/>
        <v>1.1416238095238094</v>
      </c>
      <c r="P3181" s="6">
        <f t="shared" si="196"/>
        <v>77.335806451612896</v>
      </c>
      <c r="Q3181" t="s">
        <v>8334</v>
      </c>
      <c r="R3181" t="s">
        <v>8335</v>
      </c>
      <c r="S3181" s="13">
        <f t="shared" si="197"/>
        <v>41375.702210648145</v>
      </c>
      <c r="T3181" s="13">
        <f t="shared" si="198"/>
        <v>41400.49387731481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9"/>
        <v>1.1975</v>
      </c>
      <c r="P3182" s="6">
        <f t="shared" si="196"/>
        <v>31.933333333333334</v>
      </c>
      <c r="Q3182" t="s">
        <v>8334</v>
      </c>
      <c r="R3182" t="s">
        <v>8335</v>
      </c>
      <c r="S3182" s="13">
        <f t="shared" si="197"/>
        <v>41780.412604166668</v>
      </c>
      <c r="T3182" s="13">
        <f t="shared" si="198"/>
        <v>41810.204270833332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9"/>
        <v>1.0900000000000001</v>
      </c>
      <c r="P3183" s="6">
        <f t="shared" si="196"/>
        <v>36.333333333333336</v>
      </c>
      <c r="Q3183" t="s">
        <v>8334</v>
      </c>
      <c r="R3183" t="s">
        <v>8335</v>
      </c>
      <c r="S3183" s="13">
        <f t="shared" si="197"/>
        <v>41779.310034722221</v>
      </c>
      <c r="T3183" s="13">
        <f t="shared" si="198"/>
        <v>41805.458333333328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9"/>
        <v>1.0088571428571429</v>
      </c>
      <c r="P3184" s="6">
        <f t="shared" si="196"/>
        <v>46.768211920529801</v>
      </c>
      <c r="Q3184" t="s">
        <v>8334</v>
      </c>
      <c r="R3184" t="s">
        <v>8335</v>
      </c>
      <c r="S3184" s="13">
        <f t="shared" si="197"/>
        <v>40883.949317129627</v>
      </c>
      <c r="T3184" s="13">
        <f t="shared" si="198"/>
        <v>40939.5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9"/>
        <v>1.0900000000000001</v>
      </c>
      <c r="P3185" s="6">
        <f t="shared" si="196"/>
        <v>40.073529411764703</v>
      </c>
      <c r="Q3185" t="s">
        <v>8334</v>
      </c>
      <c r="R3185" t="s">
        <v>8335</v>
      </c>
      <c r="S3185" s="13">
        <f t="shared" si="197"/>
        <v>41491.79478009259</v>
      </c>
      <c r="T3185" s="13">
        <f t="shared" si="198"/>
        <v>41509.586446759255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9"/>
        <v>1.0720930232558139</v>
      </c>
      <c r="P3186" s="6">
        <f t="shared" si="196"/>
        <v>100.21739130434783</v>
      </c>
      <c r="Q3186" t="s">
        <v>8334</v>
      </c>
      <c r="R3186" t="s">
        <v>8335</v>
      </c>
      <c r="S3186" s="13">
        <f t="shared" si="197"/>
        <v>41791.993414351848</v>
      </c>
      <c r="T3186" s="13">
        <f t="shared" si="198"/>
        <v>41821.785081018512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9"/>
        <v>1</v>
      </c>
      <c r="P3187" s="6">
        <f t="shared" si="196"/>
        <v>41.666666666666664</v>
      </c>
      <c r="Q3187" t="s">
        <v>8334</v>
      </c>
      <c r="R3187" t="s">
        <v>8335</v>
      </c>
      <c r="S3187" s="13">
        <f t="shared" si="197"/>
        <v>41829.977326388893</v>
      </c>
      <c r="T3187" s="13">
        <f t="shared" si="198"/>
        <v>41836.768993055557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9"/>
        <v>1.0218750000000001</v>
      </c>
      <c r="P3188" s="6">
        <f t="shared" si="196"/>
        <v>46.714285714285715</v>
      </c>
      <c r="Q3188" t="s">
        <v>8334</v>
      </c>
      <c r="R3188" t="s">
        <v>8335</v>
      </c>
      <c r="S3188" s="13">
        <f t="shared" si="197"/>
        <v>41868.924050925925</v>
      </c>
      <c r="T3188" s="13">
        <f t="shared" si="198"/>
        <v>41898.666666666664</v>
      </c>
    </row>
    <row r="3189" spans="1:20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9"/>
        <v>1.1629333333333334</v>
      </c>
      <c r="P3189" s="6">
        <f t="shared" si="196"/>
        <v>71.491803278688522</v>
      </c>
      <c r="Q3189" t="s">
        <v>8334</v>
      </c>
      <c r="R3189" t="s">
        <v>8335</v>
      </c>
      <c r="S3189" s="13">
        <f t="shared" si="197"/>
        <v>41835.666354166664</v>
      </c>
      <c r="T3189" s="13">
        <f t="shared" si="198"/>
        <v>41855.458020833328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9"/>
        <v>0.65</v>
      </c>
      <c r="P3190" s="6">
        <f t="shared" si="196"/>
        <v>14.444444444444445</v>
      </c>
      <c r="Q3190" t="s">
        <v>8334</v>
      </c>
      <c r="R3190" t="s">
        <v>8363</v>
      </c>
      <c r="S3190" s="13">
        <f t="shared" si="197"/>
        <v>42144.415532407409</v>
      </c>
      <c r="T3190" s="13">
        <f t="shared" si="198"/>
        <v>42165.207199074073</v>
      </c>
    </row>
    <row r="3191" spans="1:20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9"/>
        <v>0.12327272727272727</v>
      </c>
      <c r="P3191" s="6">
        <f t="shared" si="196"/>
        <v>356.84210526315792</v>
      </c>
      <c r="Q3191" t="s">
        <v>8334</v>
      </c>
      <c r="R3191" t="s">
        <v>8363</v>
      </c>
      <c r="S3191" s="13">
        <f t="shared" si="197"/>
        <v>42118.346435185187</v>
      </c>
      <c r="T3191" s="13">
        <f t="shared" si="198"/>
        <v>42148.138101851851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9"/>
        <v>0</v>
      </c>
      <c r="P3192" s="6" t="e">
        <f t="shared" si="196"/>
        <v>#DIV/0!</v>
      </c>
      <c r="Q3192" t="s">
        <v>8334</v>
      </c>
      <c r="R3192" t="s">
        <v>8363</v>
      </c>
      <c r="S3192" s="13">
        <f t="shared" si="197"/>
        <v>42683.151331018518</v>
      </c>
      <c r="T3192" s="13">
        <f t="shared" si="198"/>
        <v>42712.984664351847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9"/>
        <v>4.0266666666666666E-2</v>
      </c>
      <c r="P3193" s="6">
        <f t="shared" si="196"/>
        <v>37.75</v>
      </c>
      <c r="Q3193" t="s">
        <v>8334</v>
      </c>
      <c r="R3193" t="s">
        <v>8363</v>
      </c>
      <c r="S3193" s="13">
        <f t="shared" si="197"/>
        <v>42538.755428240736</v>
      </c>
      <c r="T3193" s="13">
        <f t="shared" si="198"/>
        <v>42598.547094907401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9"/>
        <v>1.0200000000000001E-2</v>
      </c>
      <c r="P3194" s="6">
        <f t="shared" si="196"/>
        <v>12.75</v>
      </c>
      <c r="Q3194" t="s">
        <v>8334</v>
      </c>
      <c r="R3194" t="s">
        <v>8363</v>
      </c>
      <c r="S3194" s="13">
        <f t="shared" si="197"/>
        <v>42018.94049768518</v>
      </c>
      <c r="T3194" s="13">
        <f t="shared" si="198"/>
        <v>42063.708333333336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9"/>
        <v>0.1174</v>
      </c>
      <c r="P3195" s="6">
        <f t="shared" si="196"/>
        <v>24.458333333333332</v>
      </c>
      <c r="Q3195" t="s">
        <v>8334</v>
      </c>
      <c r="R3195" t="s">
        <v>8363</v>
      </c>
      <c r="S3195" s="13">
        <f t="shared" si="197"/>
        <v>42010.968240740738</v>
      </c>
      <c r="T3195" s="13">
        <f t="shared" si="198"/>
        <v>42055.759907407402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9"/>
        <v>0</v>
      </c>
      <c r="P3196" s="6" t="e">
        <f t="shared" si="196"/>
        <v>#DIV/0!</v>
      </c>
      <c r="Q3196" t="s">
        <v>8334</v>
      </c>
      <c r="R3196" t="s">
        <v>8363</v>
      </c>
      <c r="S3196" s="13">
        <f t="shared" si="197"/>
        <v>42182.062476851846</v>
      </c>
      <c r="T3196" s="13">
        <f t="shared" si="198"/>
        <v>42211.854143518511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9"/>
        <v>0.59142857142857141</v>
      </c>
      <c r="P3197" s="6">
        <f t="shared" si="196"/>
        <v>53.07692307692308</v>
      </c>
      <c r="Q3197" t="s">
        <v>8334</v>
      </c>
      <c r="R3197" t="s">
        <v>8363</v>
      </c>
      <c r="S3197" s="13">
        <f t="shared" si="197"/>
        <v>42017.594236111108</v>
      </c>
      <c r="T3197" s="13">
        <f t="shared" si="198"/>
        <v>42047.385902777773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9"/>
        <v>5.9999999999999995E-4</v>
      </c>
      <c r="P3198" s="6">
        <f t="shared" si="196"/>
        <v>300</v>
      </c>
      <c r="Q3198" t="s">
        <v>8334</v>
      </c>
      <c r="R3198" t="s">
        <v>8363</v>
      </c>
      <c r="S3198" s="13">
        <f t="shared" si="197"/>
        <v>42157.598090277781</v>
      </c>
      <c r="T3198" s="13">
        <f t="shared" si="198"/>
        <v>42217.374999999993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9"/>
        <v>0.1145</v>
      </c>
      <c r="P3199" s="6">
        <f t="shared" si="196"/>
        <v>286.25</v>
      </c>
      <c r="Q3199" t="s">
        <v>8334</v>
      </c>
      <c r="R3199" t="s">
        <v>8363</v>
      </c>
      <c r="S3199" s="13">
        <f t="shared" si="197"/>
        <v>42009.493263888886</v>
      </c>
      <c r="T3199" s="13">
        <f t="shared" si="198"/>
        <v>42039.28493055555</v>
      </c>
    </row>
    <row r="3200" spans="1:20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9"/>
        <v>3.6666666666666666E-3</v>
      </c>
      <c r="P3200" s="6">
        <f t="shared" si="196"/>
        <v>36.666666666666664</v>
      </c>
      <c r="Q3200" t="s">
        <v>8334</v>
      </c>
      <c r="R3200" t="s">
        <v>8363</v>
      </c>
      <c r="S3200" s="13">
        <f t="shared" si="197"/>
        <v>42013.424502314811</v>
      </c>
      <c r="T3200" s="13">
        <f t="shared" si="198"/>
        <v>42051.216168981475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9"/>
        <v>0.52159999999999995</v>
      </c>
      <c r="P3201" s="6">
        <f t="shared" si="196"/>
        <v>49.20754716981132</v>
      </c>
      <c r="Q3201" t="s">
        <v>8334</v>
      </c>
      <c r="R3201" t="s">
        <v>8363</v>
      </c>
      <c r="S3201" s="13">
        <f t="shared" si="197"/>
        <v>41858.761782407404</v>
      </c>
      <c r="T3201" s="13">
        <f t="shared" si="198"/>
        <v>41888.666666666664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9"/>
        <v>2.0000000000000002E-5</v>
      </c>
      <c r="P3202" s="6">
        <f t="shared" si="196"/>
        <v>1</v>
      </c>
      <c r="Q3202" t="s">
        <v>8334</v>
      </c>
      <c r="R3202" t="s">
        <v>8363</v>
      </c>
      <c r="S3202" s="13">
        <f t="shared" si="197"/>
        <v>42460.320613425924</v>
      </c>
      <c r="T3202" s="13">
        <f t="shared" si="198"/>
        <v>42490.023611111108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199"/>
        <v>1.2500000000000001E-2</v>
      </c>
      <c r="P3203" s="6">
        <f t="shared" ref="P3203:P3266" si="200">E3203/L3203</f>
        <v>12.5</v>
      </c>
      <c r="Q3203" t="s">
        <v>8334</v>
      </c>
      <c r="R3203" t="s">
        <v>8363</v>
      </c>
      <c r="S3203" s="13">
        <f t="shared" ref="S3203:S3266" si="201">(((J3203/60)/60)/24)+DATE(1970,1,1)</f>
        <v>41861.767094907409</v>
      </c>
      <c r="T3203" s="13">
        <f t="shared" ref="T3203:T3266" si="202">(((I3203/60)/60)/24)+DATE(1970,1,1)+(-5/24)</f>
        <v>41882.558761574073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ref="O3204:O3267" si="203">E3204/D3204</f>
        <v>0.54520000000000002</v>
      </c>
      <c r="P3204" s="6">
        <f t="shared" si="200"/>
        <v>109.04</v>
      </c>
      <c r="Q3204" t="s">
        <v>8334</v>
      </c>
      <c r="R3204" t="s">
        <v>8363</v>
      </c>
      <c r="S3204" s="13">
        <f t="shared" si="201"/>
        <v>42293.853541666671</v>
      </c>
      <c r="T3204" s="13">
        <f t="shared" si="202"/>
        <v>42352.040972222218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3"/>
        <v>0.25</v>
      </c>
      <c r="P3205" s="6">
        <f t="shared" si="200"/>
        <v>41.666666666666664</v>
      </c>
      <c r="Q3205" t="s">
        <v>8334</v>
      </c>
      <c r="R3205" t="s">
        <v>8363</v>
      </c>
      <c r="S3205" s="13">
        <f t="shared" si="201"/>
        <v>42242.988680555558</v>
      </c>
      <c r="T3205" s="13">
        <f t="shared" si="202"/>
        <v>42272.780347222222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3"/>
        <v>0</v>
      </c>
      <c r="P3206" s="6" t="e">
        <f t="shared" si="200"/>
        <v>#DIV/0!</v>
      </c>
      <c r="Q3206" t="s">
        <v>8334</v>
      </c>
      <c r="R3206" t="s">
        <v>8363</v>
      </c>
      <c r="S3206" s="13">
        <f t="shared" si="201"/>
        <v>42172.686099537037</v>
      </c>
      <c r="T3206" s="13">
        <f t="shared" si="202"/>
        <v>42202.468055555553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3"/>
        <v>3.4125000000000003E-2</v>
      </c>
      <c r="P3207" s="6">
        <f t="shared" si="200"/>
        <v>22.75</v>
      </c>
      <c r="Q3207" t="s">
        <v>8334</v>
      </c>
      <c r="R3207" t="s">
        <v>8363</v>
      </c>
      <c r="S3207" s="13">
        <f t="shared" si="201"/>
        <v>42095.374675925923</v>
      </c>
      <c r="T3207" s="13">
        <f t="shared" si="202"/>
        <v>42125.166342592587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3"/>
        <v>0</v>
      </c>
      <c r="P3208" s="6" t="e">
        <f t="shared" si="200"/>
        <v>#DIV/0!</v>
      </c>
      <c r="Q3208" t="s">
        <v>8334</v>
      </c>
      <c r="R3208" t="s">
        <v>8363</v>
      </c>
      <c r="S3208" s="13">
        <f t="shared" si="201"/>
        <v>42236.276053240741</v>
      </c>
      <c r="T3208" s="13">
        <f t="shared" si="202"/>
        <v>42266.067719907405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3"/>
        <v>0.46363636363636362</v>
      </c>
      <c r="P3209" s="6">
        <f t="shared" si="200"/>
        <v>70.833333333333329</v>
      </c>
      <c r="Q3209" t="s">
        <v>8334</v>
      </c>
      <c r="R3209" t="s">
        <v>8363</v>
      </c>
      <c r="S3209" s="13">
        <f t="shared" si="201"/>
        <v>42057.277858796297</v>
      </c>
      <c r="T3209" s="13">
        <f t="shared" si="202"/>
        <v>42117.027858796289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3"/>
        <v>1.0349999999999999</v>
      </c>
      <c r="P3210" s="6">
        <f t="shared" si="200"/>
        <v>63.109756097560975</v>
      </c>
      <c r="Q3210" t="s">
        <v>8334</v>
      </c>
      <c r="R3210" t="s">
        <v>8335</v>
      </c>
      <c r="S3210" s="13">
        <f t="shared" si="201"/>
        <v>41827.605057870373</v>
      </c>
      <c r="T3210" s="13">
        <f t="shared" si="202"/>
        <v>41848.396724537037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3"/>
        <v>1.1932315789473684</v>
      </c>
      <c r="P3211" s="6">
        <f t="shared" si="200"/>
        <v>50.157964601769912</v>
      </c>
      <c r="Q3211" t="s">
        <v>8334</v>
      </c>
      <c r="R3211" t="s">
        <v>8335</v>
      </c>
      <c r="S3211" s="13">
        <f t="shared" si="201"/>
        <v>41778.637245370373</v>
      </c>
      <c r="T3211" s="13">
        <f t="shared" si="202"/>
        <v>41810.75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3"/>
        <v>1.2576666666666667</v>
      </c>
      <c r="P3212" s="6">
        <f t="shared" si="200"/>
        <v>62.883333333333333</v>
      </c>
      <c r="Q3212" t="s">
        <v>8334</v>
      </c>
      <c r="R3212" t="s">
        <v>8335</v>
      </c>
      <c r="S3212" s="13">
        <f t="shared" si="201"/>
        <v>41013.936562499999</v>
      </c>
      <c r="T3212" s="13">
        <f t="shared" si="202"/>
        <v>41060.957638888889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3"/>
        <v>1.1974347826086957</v>
      </c>
      <c r="P3213" s="6">
        <f t="shared" si="200"/>
        <v>85.531055900621112</v>
      </c>
      <c r="Q3213" t="s">
        <v>8334</v>
      </c>
      <c r="R3213" t="s">
        <v>8335</v>
      </c>
      <c r="S3213" s="13">
        <f t="shared" si="201"/>
        <v>41834.586574074077</v>
      </c>
      <c r="T3213" s="13">
        <f t="shared" si="202"/>
        <v>41865.875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3"/>
        <v>1.2625</v>
      </c>
      <c r="P3214" s="6">
        <f t="shared" si="200"/>
        <v>53.723404255319146</v>
      </c>
      <c r="Q3214" t="s">
        <v>8334</v>
      </c>
      <c r="R3214" t="s">
        <v>8335</v>
      </c>
      <c r="S3214" s="13">
        <f t="shared" si="201"/>
        <v>41829.795729166668</v>
      </c>
      <c r="T3214" s="13">
        <f t="shared" si="202"/>
        <v>41859.587395833332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3"/>
        <v>1.0011666666666668</v>
      </c>
      <c r="P3215" s="6">
        <f t="shared" si="200"/>
        <v>127.80851063829788</v>
      </c>
      <c r="Q3215" t="s">
        <v>8334</v>
      </c>
      <c r="R3215" t="s">
        <v>8335</v>
      </c>
      <c r="S3215" s="13">
        <f t="shared" si="201"/>
        <v>42171.763414351852</v>
      </c>
      <c r="T3215" s="13">
        <f t="shared" si="202"/>
        <v>42211.555081018516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3"/>
        <v>1.0213333333333334</v>
      </c>
      <c r="P3216" s="6">
        <f t="shared" si="200"/>
        <v>106.57391304347826</v>
      </c>
      <c r="Q3216" t="s">
        <v>8334</v>
      </c>
      <c r="R3216" t="s">
        <v>8335</v>
      </c>
      <c r="S3216" s="13">
        <f t="shared" si="201"/>
        <v>42337.792511574073</v>
      </c>
      <c r="T3216" s="13">
        <f t="shared" si="202"/>
        <v>42374.788194444445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3"/>
        <v>1.0035142857142858</v>
      </c>
      <c r="P3217" s="6">
        <f t="shared" si="200"/>
        <v>262.11194029850748</v>
      </c>
      <c r="Q3217" t="s">
        <v>8334</v>
      </c>
      <c r="R3217" t="s">
        <v>8335</v>
      </c>
      <c r="S3217" s="13">
        <f t="shared" si="201"/>
        <v>42219.665173611109</v>
      </c>
      <c r="T3217" s="13">
        <f t="shared" si="202"/>
        <v>42256.957638888889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3"/>
        <v>1.0004999999999999</v>
      </c>
      <c r="P3218" s="6">
        <f t="shared" si="200"/>
        <v>57.171428571428571</v>
      </c>
      <c r="Q3218" t="s">
        <v>8334</v>
      </c>
      <c r="R3218" t="s">
        <v>8335</v>
      </c>
      <c r="S3218" s="13">
        <f t="shared" si="201"/>
        <v>42165.462627314817</v>
      </c>
      <c r="T3218" s="13">
        <f t="shared" si="202"/>
        <v>42196.395833333336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3"/>
        <v>1.1602222222222223</v>
      </c>
      <c r="P3219" s="6">
        <f t="shared" si="200"/>
        <v>50.20192307692308</v>
      </c>
      <c r="Q3219" t="s">
        <v>8334</v>
      </c>
      <c r="R3219" t="s">
        <v>8335</v>
      </c>
      <c r="S3219" s="13">
        <f t="shared" si="201"/>
        <v>42648.546111111107</v>
      </c>
      <c r="T3219" s="13">
        <f t="shared" si="202"/>
        <v>42678.337777777771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3"/>
        <v>1.0209999999999999</v>
      </c>
      <c r="P3220" s="6">
        <f t="shared" si="200"/>
        <v>66.586956521739125</v>
      </c>
      <c r="Q3220" t="s">
        <v>8334</v>
      </c>
      <c r="R3220" t="s">
        <v>8335</v>
      </c>
      <c r="S3220" s="13">
        <f t="shared" si="201"/>
        <v>41971.002152777779</v>
      </c>
      <c r="T3220" s="13">
        <f t="shared" si="202"/>
        <v>42003.791666666664</v>
      </c>
    </row>
    <row r="3221" spans="1:20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3"/>
        <v>1.0011000000000001</v>
      </c>
      <c r="P3221" s="6">
        <f t="shared" si="200"/>
        <v>168.25210084033614</v>
      </c>
      <c r="Q3221" t="s">
        <v>8334</v>
      </c>
      <c r="R3221" t="s">
        <v>8335</v>
      </c>
      <c r="S3221" s="13">
        <f t="shared" si="201"/>
        <v>42050.983182870375</v>
      </c>
      <c r="T3221" s="13">
        <f t="shared" si="202"/>
        <v>42085.733182870368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3"/>
        <v>1.0084</v>
      </c>
      <c r="P3222" s="6">
        <f t="shared" si="200"/>
        <v>256.37288135593218</v>
      </c>
      <c r="Q3222" t="s">
        <v>8334</v>
      </c>
      <c r="R3222" t="s">
        <v>8335</v>
      </c>
      <c r="S3222" s="13">
        <f t="shared" si="201"/>
        <v>42772.833379629628</v>
      </c>
      <c r="T3222" s="13">
        <f t="shared" si="202"/>
        <v>42806.666666666664</v>
      </c>
    </row>
    <row r="3223" spans="1:20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3"/>
        <v>1.0342499999999999</v>
      </c>
      <c r="P3223" s="6">
        <f t="shared" si="200"/>
        <v>36.610619469026545</v>
      </c>
      <c r="Q3223" t="s">
        <v>8334</v>
      </c>
      <c r="R3223" t="s">
        <v>8335</v>
      </c>
      <c r="S3223" s="13">
        <f t="shared" si="201"/>
        <v>42155.696793981479</v>
      </c>
      <c r="T3223" s="13">
        <f t="shared" si="202"/>
        <v>42190.488460648143</v>
      </c>
    </row>
    <row r="3224" spans="1:20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3"/>
        <v>1.248</v>
      </c>
      <c r="P3224" s="6">
        <f t="shared" si="200"/>
        <v>37.142857142857146</v>
      </c>
      <c r="Q3224" t="s">
        <v>8334</v>
      </c>
      <c r="R3224" t="s">
        <v>8335</v>
      </c>
      <c r="S3224" s="13">
        <f t="shared" si="201"/>
        <v>42270.582141203704</v>
      </c>
      <c r="T3224" s="13">
        <f t="shared" si="202"/>
        <v>42301.686805555553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3"/>
        <v>1.0951612903225807</v>
      </c>
      <c r="P3225" s="6">
        <f t="shared" si="200"/>
        <v>45.878378378378379</v>
      </c>
      <c r="Q3225" t="s">
        <v>8334</v>
      </c>
      <c r="R3225" t="s">
        <v>8335</v>
      </c>
      <c r="S3225" s="13">
        <f t="shared" si="201"/>
        <v>42206.835370370376</v>
      </c>
      <c r="T3225" s="13">
        <f t="shared" si="202"/>
        <v>42236.62703703704</v>
      </c>
    </row>
    <row r="3226" spans="1:20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3"/>
        <v>1.0203333333333333</v>
      </c>
      <c r="P3226" s="6">
        <f t="shared" si="200"/>
        <v>141.71296296296296</v>
      </c>
      <c r="Q3226" t="s">
        <v>8334</v>
      </c>
      <c r="R3226" t="s">
        <v>8335</v>
      </c>
      <c r="S3226" s="13">
        <f t="shared" si="201"/>
        <v>42697.850844907407</v>
      </c>
      <c r="T3226" s="13">
        <f t="shared" si="202"/>
        <v>42744.999999999993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3"/>
        <v>1.0235000000000001</v>
      </c>
      <c r="P3227" s="6">
        <f t="shared" si="200"/>
        <v>52.487179487179489</v>
      </c>
      <c r="Q3227" t="s">
        <v>8334</v>
      </c>
      <c r="R3227" t="s">
        <v>8335</v>
      </c>
      <c r="S3227" s="13">
        <f t="shared" si="201"/>
        <v>42503.559467592597</v>
      </c>
      <c r="T3227" s="13">
        <f t="shared" si="202"/>
        <v>42524.666666666664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3"/>
        <v>1.0416666666666667</v>
      </c>
      <c r="P3228" s="6">
        <f t="shared" si="200"/>
        <v>59.523809523809526</v>
      </c>
      <c r="Q3228" t="s">
        <v>8334</v>
      </c>
      <c r="R3228" t="s">
        <v>8335</v>
      </c>
      <c r="S3228" s="13">
        <f t="shared" si="201"/>
        <v>42277.583472222221</v>
      </c>
      <c r="T3228" s="13">
        <f t="shared" si="202"/>
        <v>42307.375138888885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3"/>
        <v>1.25</v>
      </c>
      <c r="P3229" s="6">
        <f t="shared" si="200"/>
        <v>50</v>
      </c>
      <c r="Q3229" t="s">
        <v>8334</v>
      </c>
      <c r="R3229" t="s">
        <v>8335</v>
      </c>
      <c r="S3229" s="13">
        <f t="shared" si="201"/>
        <v>42722.882361111115</v>
      </c>
      <c r="T3229" s="13">
        <f t="shared" si="202"/>
        <v>42752.674027777779</v>
      </c>
    </row>
    <row r="3230" spans="1:20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3"/>
        <v>1.0234285714285714</v>
      </c>
      <c r="P3230" s="6">
        <f t="shared" si="200"/>
        <v>193.62162162162161</v>
      </c>
      <c r="Q3230" t="s">
        <v>8334</v>
      </c>
      <c r="R3230" t="s">
        <v>8335</v>
      </c>
      <c r="S3230" s="13">
        <f t="shared" si="201"/>
        <v>42323.70930555556</v>
      </c>
      <c r="T3230" s="13">
        <f t="shared" si="202"/>
        <v>42354.999305555553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3"/>
        <v>1.0786500000000001</v>
      </c>
      <c r="P3231" s="6">
        <f t="shared" si="200"/>
        <v>106.79702970297029</v>
      </c>
      <c r="Q3231" t="s">
        <v>8334</v>
      </c>
      <c r="R3231" t="s">
        <v>8335</v>
      </c>
      <c r="S3231" s="13">
        <f t="shared" si="201"/>
        <v>41933.291643518518</v>
      </c>
      <c r="T3231" s="13">
        <f t="shared" si="202"/>
        <v>41963.124976851854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3"/>
        <v>1.0988461538461538</v>
      </c>
      <c r="P3232" s="6">
        <f t="shared" si="200"/>
        <v>77.21621621621621</v>
      </c>
      <c r="Q3232" t="s">
        <v>8334</v>
      </c>
      <c r="R3232" t="s">
        <v>8335</v>
      </c>
      <c r="S3232" s="13">
        <f t="shared" si="201"/>
        <v>41898.168125000004</v>
      </c>
      <c r="T3232" s="13">
        <f t="shared" si="202"/>
        <v>41912.957638888889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3"/>
        <v>1.61</v>
      </c>
      <c r="P3233" s="6">
        <f t="shared" si="200"/>
        <v>57.5</v>
      </c>
      <c r="Q3233" t="s">
        <v>8334</v>
      </c>
      <c r="R3233" t="s">
        <v>8335</v>
      </c>
      <c r="S3233" s="13">
        <f t="shared" si="201"/>
        <v>42446.943831018521</v>
      </c>
      <c r="T3233" s="13">
        <f t="shared" si="202"/>
        <v>42476.735497685186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3"/>
        <v>1.3120000000000001</v>
      </c>
      <c r="P3234" s="6">
        <f t="shared" si="200"/>
        <v>50.46153846153846</v>
      </c>
      <c r="Q3234" t="s">
        <v>8334</v>
      </c>
      <c r="R3234" t="s">
        <v>8335</v>
      </c>
      <c r="S3234" s="13">
        <f t="shared" si="201"/>
        <v>42463.81385416667</v>
      </c>
      <c r="T3234" s="13">
        <f t="shared" si="202"/>
        <v>42493.957638888889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3"/>
        <v>1.1879999999999999</v>
      </c>
      <c r="P3235" s="6">
        <f t="shared" si="200"/>
        <v>97.377049180327873</v>
      </c>
      <c r="Q3235" t="s">
        <v>8334</v>
      </c>
      <c r="R3235" t="s">
        <v>8335</v>
      </c>
      <c r="S3235" s="13">
        <f t="shared" si="201"/>
        <v>42766.805034722223</v>
      </c>
      <c r="T3235" s="13">
        <f t="shared" si="202"/>
        <v>42796.596701388888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3"/>
        <v>1.0039275000000001</v>
      </c>
      <c r="P3236" s="6">
        <f t="shared" si="200"/>
        <v>34.91921739130435</v>
      </c>
      <c r="Q3236" t="s">
        <v>8334</v>
      </c>
      <c r="R3236" t="s">
        <v>8335</v>
      </c>
      <c r="S3236" s="13">
        <f t="shared" si="201"/>
        <v>42734.789444444439</v>
      </c>
      <c r="T3236" s="13">
        <f t="shared" si="202"/>
        <v>42767.771527777775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3"/>
        <v>1.0320666666666667</v>
      </c>
      <c r="P3237" s="6">
        <f t="shared" si="200"/>
        <v>85.530386740331494</v>
      </c>
      <c r="Q3237" t="s">
        <v>8334</v>
      </c>
      <c r="R3237" t="s">
        <v>8335</v>
      </c>
      <c r="S3237" s="13">
        <f t="shared" si="201"/>
        <v>42522.347812499997</v>
      </c>
      <c r="T3237" s="13">
        <f t="shared" si="202"/>
        <v>42552.139479166661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3"/>
        <v>1.006</v>
      </c>
      <c r="P3238" s="6">
        <f t="shared" si="200"/>
        <v>182.90909090909091</v>
      </c>
      <c r="Q3238" t="s">
        <v>8334</v>
      </c>
      <c r="R3238" t="s">
        <v>8335</v>
      </c>
      <c r="S3238" s="13">
        <f t="shared" si="201"/>
        <v>42702.917048611111</v>
      </c>
      <c r="T3238" s="13">
        <f t="shared" si="202"/>
        <v>42732.708715277775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3"/>
        <v>1.0078754285714286</v>
      </c>
      <c r="P3239" s="6">
        <f t="shared" si="200"/>
        <v>131.13620817843866</v>
      </c>
      <c r="Q3239" t="s">
        <v>8334</v>
      </c>
      <c r="R3239" t="s">
        <v>8335</v>
      </c>
      <c r="S3239" s="13">
        <f t="shared" si="201"/>
        <v>42252.474351851852</v>
      </c>
      <c r="T3239" s="13">
        <f t="shared" si="202"/>
        <v>42275.957638888889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3"/>
        <v>1.1232142857142857</v>
      </c>
      <c r="P3240" s="6">
        <f t="shared" si="200"/>
        <v>39.810126582278478</v>
      </c>
      <c r="Q3240" t="s">
        <v>8334</v>
      </c>
      <c r="R3240" t="s">
        <v>8335</v>
      </c>
      <c r="S3240" s="13">
        <f t="shared" si="201"/>
        <v>42156.510393518518</v>
      </c>
      <c r="T3240" s="13">
        <f t="shared" si="202"/>
        <v>42186.302060185182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3"/>
        <v>1.0591914022517912</v>
      </c>
      <c r="P3241" s="6">
        <f t="shared" si="200"/>
        <v>59.701730769230764</v>
      </c>
      <c r="Q3241" t="s">
        <v>8334</v>
      </c>
      <c r="R3241" t="s">
        <v>8335</v>
      </c>
      <c r="S3241" s="13">
        <f t="shared" si="201"/>
        <v>42278.089039351849</v>
      </c>
      <c r="T3241" s="13">
        <f t="shared" si="202"/>
        <v>42302.790972222218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3"/>
        <v>1.0056666666666667</v>
      </c>
      <c r="P3242" s="6">
        <f t="shared" si="200"/>
        <v>88.735294117647058</v>
      </c>
      <c r="Q3242" t="s">
        <v>8334</v>
      </c>
      <c r="R3242" t="s">
        <v>8335</v>
      </c>
      <c r="S3242" s="13">
        <f t="shared" si="201"/>
        <v>42754.693842592591</v>
      </c>
      <c r="T3242" s="13">
        <f t="shared" si="202"/>
        <v>42782.749999999993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3"/>
        <v>1.1530588235294117</v>
      </c>
      <c r="P3243" s="6">
        <f t="shared" si="200"/>
        <v>58.688622754491021</v>
      </c>
      <c r="Q3243" t="s">
        <v>8334</v>
      </c>
      <c r="R3243" t="s">
        <v>8335</v>
      </c>
      <c r="S3243" s="13">
        <f t="shared" si="201"/>
        <v>41893.324884259258</v>
      </c>
      <c r="T3243" s="13">
        <f t="shared" si="202"/>
        <v>41926.082638888889</v>
      </c>
    </row>
    <row r="3244" spans="1:20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3"/>
        <v>1.273042</v>
      </c>
      <c r="P3244" s="6">
        <f t="shared" si="200"/>
        <v>69.56513661202186</v>
      </c>
      <c r="Q3244" t="s">
        <v>8334</v>
      </c>
      <c r="R3244" t="s">
        <v>8335</v>
      </c>
      <c r="S3244" s="13">
        <f t="shared" si="201"/>
        <v>41871.755694444444</v>
      </c>
      <c r="T3244" s="13">
        <f t="shared" si="202"/>
        <v>41901.547361111108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3"/>
        <v>1.028375</v>
      </c>
      <c r="P3245" s="6">
        <f t="shared" si="200"/>
        <v>115.87323943661971</v>
      </c>
      <c r="Q3245" t="s">
        <v>8334</v>
      </c>
      <c r="R3245" t="s">
        <v>8335</v>
      </c>
      <c r="S3245" s="13">
        <f t="shared" si="201"/>
        <v>42262.096782407403</v>
      </c>
      <c r="T3245" s="13">
        <f t="shared" si="202"/>
        <v>42285.791666666664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3"/>
        <v>1.0293749999999999</v>
      </c>
      <c r="P3246" s="6">
        <f t="shared" si="200"/>
        <v>23.869565217391305</v>
      </c>
      <c r="Q3246" t="s">
        <v>8334</v>
      </c>
      <c r="R3246" t="s">
        <v>8335</v>
      </c>
      <c r="S3246" s="13">
        <f t="shared" si="201"/>
        <v>42675.694236111114</v>
      </c>
      <c r="T3246" s="13">
        <f t="shared" si="202"/>
        <v>42705.527569444443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3"/>
        <v>1.043047619047619</v>
      </c>
      <c r="P3247" s="6">
        <f t="shared" si="200"/>
        <v>81.125925925925927</v>
      </c>
      <c r="Q3247" t="s">
        <v>8334</v>
      </c>
      <c r="R3247" t="s">
        <v>8335</v>
      </c>
      <c r="S3247" s="13">
        <f t="shared" si="201"/>
        <v>42135.60020833333</v>
      </c>
      <c r="T3247" s="13">
        <f t="shared" si="202"/>
        <v>42166.874999999993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3"/>
        <v>1.1122000000000001</v>
      </c>
      <c r="P3248" s="6">
        <f t="shared" si="200"/>
        <v>57.626943005181346</v>
      </c>
      <c r="Q3248" t="s">
        <v>8334</v>
      </c>
      <c r="R3248" t="s">
        <v>8335</v>
      </c>
      <c r="S3248" s="13">
        <f t="shared" si="201"/>
        <v>42230.472222222219</v>
      </c>
      <c r="T3248" s="13">
        <f t="shared" si="202"/>
        <v>42258.957638888889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3"/>
        <v>1.0586</v>
      </c>
      <c r="P3249" s="6">
        <f t="shared" si="200"/>
        <v>46.429824561403507</v>
      </c>
      <c r="Q3249" t="s">
        <v>8334</v>
      </c>
      <c r="R3249" t="s">
        <v>8335</v>
      </c>
      <c r="S3249" s="13">
        <f t="shared" si="201"/>
        <v>42167.434166666666</v>
      </c>
      <c r="T3249" s="13">
        <f t="shared" si="202"/>
        <v>42197.22583333333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3"/>
        <v>1.0079166666666666</v>
      </c>
      <c r="P3250" s="6">
        <f t="shared" si="200"/>
        <v>60.475000000000001</v>
      </c>
      <c r="Q3250" t="s">
        <v>8334</v>
      </c>
      <c r="R3250" t="s">
        <v>8335</v>
      </c>
      <c r="S3250" s="13">
        <f t="shared" si="201"/>
        <v>42068.888391203705</v>
      </c>
      <c r="T3250" s="13">
        <f t="shared" si="202"/>
        <v>42098.638391203705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3"/>
        <v>1.0492727272727274</v>
      </c>
      <c r="P3251" s="6">
        <f t="shared" si="200"/>
        <v>65.579545454545453</v>
      </c>
      <c r="Q3251" t="s">
        <v>8334</v>
      </c>
      <c r="R3251" t="s">
        <v>8335</v>
      </c>
      <c r="S3251" s="13">
        <f t="shared" si="201"/>
        <v>42145.746689814812</v>
      </c>
      <c r="T3251" s="13">
        <f t="shared" si="202"/>
        <v>42175.538356481477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3"/>
        <v>1.01552</v>
      </c>
      <c r="P3252" s="6">
        <f t="shared" si="200"/>
        <v>119.1924882629108</v>
      </c>
      <c r="Q3252" t="s">
        <v>8334</v>
      </c>
      <c r="R3252" t="s">
        <v>8335</v>
      </c>
      <c r="S3252" s="13">
        <f t="shared" si="201"/>
        <v>41918.742175925923</v>
      </c>
      <c r="T3252" s="13">
        <f t="shared" si="202"/>
        <v>41948.575509259259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3"/>
        <v>1.1073333333333333</v>
      </c>
      <c r="P3253" s="6">
        <f t="shared" si="200"/>
        <v>83.05</v>
      </c>
      <c r="Q3253" t="s">
        <v>8334</v>
      </c>
      <c r="R3253" t="s">
        <v>8335</v>
      </c>
      <c r="S3253" s="13">
        <f t="shared" si="201"/>
        <v>42146.731087962966</v>
      </c>
      <c r="T3253" s="13">
        <f t="shared" si="202"/>
        <v>42176.52275462963</v>
      </c>
    </row>
    <row r="3254" spans="1:20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3"/>
        <v>1.2782222222222221</v>
      </c>
      <c r="P3254" s="6">
        <f t="shared" si="200"/>
        <v>57.52</v>
      </c>
      <c r="Q3254" t="s">
        <v>8334</v>
      </c>
      <c r="R3254" t="s">
        <v>8335</v>
      </c>
      <c r="S3254" s="13">
        <f t="shared" si="201"/>
        <v>42590.472685185188</v>
      </c>
      <c r="T3254" s="13">
        <f t="shared" si="202"/>
        <v>42620.264351851853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3"/>
        <v>1.0182500000000001</v>
      </c>
      <c r="P3255" s="6">
        <f t="shared" si="200"/>
        <v>177.08695652173913</v>
      </c>
      <c r="Q3255" t="s">
        <v>8334</v>
      </c>
      <c r="R3255" t="s">
        <v>8335</v>
      </c>
      <c r="S3255" s="13">
        <f t="shared" si="201"/>
        <v>42602.576712962968</v>
      </c>
      <c r="T3255" s="13">
        <f t="shared" si="202"/>
        <v>42620.947916666664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3"/>
        <v>1.012576923076923</v>
      </c>
      <c r="P3256" s="6">
        <f t="shared" si="200"/>
        <v>70.771505376344081</v>
      </c>
      <c r="Q3256" t="s">
        <v>8334</v>
      </c>
      <c r="R3256" t="s">
        <v>8335</v>
      </c>
      <c r="S3256" s="13">
        <f t="shared" si="201"/>
        <v>42059.085752314815</v>
      </c>
      <c r="T3256" s="13">
        <f t="shared" si="202"/>
        <v>42088.835752314808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3"/>
        <v>1.75</v>
      </c>
      <c r="P3257" s="6">
        <f t="shared" si="200"/>
        <v>29.166666666666668</v>
      </c>
      <c r="Q3257" t="s">
        <v>8334</v>
      </c>
      <c r="R3257" t="s">
        <v>8335</v>
      </c>
      <c r="S3257" s="13">
        <f t="shared" si="201"/>
        <v>41889.768229166664</v>
      </c>
      <c r="T3257" s="13">
        <f t="shared" si="202"/>
        <v>41919.559895833328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3"/>
        <v>1.2806</v>
      </c>
      <c r="P3258" s="6">
        <f t="shared" si="200"/>
        <v>72.76136363636364</v>
      </c>
      <c r="Q3258" t="s">
        <v>8334</v>
      </c>
      <c r="R3258" t="s">
        <v>8335</v>
      </c>
      <c r="S3258" s="13">
        <f t="shared" si="201"/>
        <v>42144.573807870373</v>
      </c>
      <c r="T3258" s="13">
        <f t="shared" si="202"/>
        <v>42165.957638888889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3"/>
        <v>1.0629949999999999</v>
      </c>
      <c r="P3259" s="6">
        <f t="shared" si="200"/>
        <v>51.853414634146333</v>
      </c>
      <c r="Q3259" t="s">
        <v>8334</v>
      </c>
      <c r="R3259" t="s">
        <v>8335</v>
      </c>
      <c r="S3259" s="13">
        <f t="shared" si="201"/>
        <v>42758.559629629628</v>
      </c>
      <c r="T3259" s="13">
        <f t="shared" si="202"/>
        <v>42788.351296296292</v>
      </c>
    </row>
    <row r="3260" spans="1:20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3"/>
        <v>1.052142857142857</v>
      </c>
      <c r="P3260" s="6">
        <f t="shared" si="200"/>
        <v>98.2</v>
      </c>
      <c r="Q3260" t="s">
        <v>8334</v>
      </c>
      <c r="R3260" t="s">
        <v>8335</v>
      </c>
      <c r="S3260" s="13">
        <f t="shared" si="201"/>
        <v>41982.887280092589</v>
      </c>
      <c r="T3260" s="13">
        <f t="shared" si="202"/>
        <v>42012.678946759253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3"/>
        <v>1.0616782608695652</v>
      </c>
      <c r="P3261" s="6">
        <f t="shared" si="200"/>
        <v>251.7381443298969</v>
      </c>
      <c r="Q3261" t="s">
        <v>8334</v>
      </c>
      <c r="R3261" t="s">
        <v>8335</v>
      </c>
      <c r="S3261" s="13">
        <f t="shared" si="201"/>
        <v>42614.760937500003</v>
      </c>
      <c r="T3261" s="13">
        <f t="shared" si="202"/>
        <v>42643.957638888889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3"/>
        <v>1.0924</v>
      </c>
      <c r="P3262" s="6">
        <f t="shared" si="200"/>
        <v>74.821917808219183</v>
      </c>
      <c r="Q3262" t="s">
        <v>8334</v>
      </c>
      <c r="R3262" t="s">
        <v>8335</v>
      </c>
      <c r="S3262" s="13">
        <f t="shared" si="201"/>
        <v>42303.672662037032</v>
      </c>
      <c r="T3262" s="13">
        <f t="shared" si="202"/>
        <v>42338.505995370368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3"/>
        <v>1.0045454545454546</v>
      </c>
      <c r="P3263" s="6">
        <f t="shared" si="200"/>
        <v>67.65306122448979</v>
      </c>
      <c r="Q3263" t="s">
        <v>8334</v>
      </c>
      <c r="R3263" t="s">
        <v>8335</v>
      </c>
      <c r="S3263" s="13">
        <f t="shared" si="201"/>
        <v>42171.725416666668</v>
      </c>
      <c r="T3263" s="13">
        <f t="shared" si="202"/>
        <v>42201.517083333332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3"/>
        <v>1.0304098360655738</v>
      </c>
      <c r="P3264" s="6">
        <f t="shared" si="200"/>
        <v>93.81343283582089</v>
      </c>
      <c r="Q3264" t="s">
        <v>8334</v>
      </c>
      <c r="R3264" t="s">
        <v>8335</v>
      </c>
      <c r="S3264" s="13">
        <f t="shared" si="201"/>
        <v>41964.315532407403</v>
      </c>
      <c r="T3264" s="13">
        <f t="shared" si="202"/>
        <v>41994.958333333336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3"/>
        <v>1.121664</v>
      </c>
      <c r="P3265" s="6">
        <f t="shared" si="200"/>
        <v>41.237647058823526</v>
      </c>
      <c r="Q3265" t="s">
        <v>8334</v>
      </c>
      <c r="R3265" t="s">
        <v>8335</v>
      </c>
      <c r="S3265" s="13">
        <f t="shared" si="201"/>
        <v>42284.516064814816</v>
      </c>
      <c r="T3265" s="13">
        <f t="shared" si="202"/>
        <v>42307.666666666664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3"/>
        <v>1.03</v>
      </c>
      <c r="P3266" s="6">
        <f t="shared" si="200"/>
        <v>52.551020408163268</v>
      </c>
      <c r="Q3266" t="s">
        <v>8334</v>
      </c>
      <c r="R3266" t="s">
        <v>8335</v>
      </c>
      <c r="S3266" s="13">
        <f t="shared" si="201"/>
        <v>42016.800208333334</v>
      </c>
      <c r="T3266" s="13">
        <f t="shared" si="202"/>
        <v>42032.708333333336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203"/>
        <v>1.64</v>
      </c>
      <c r="P3267" s="6">
        <f t="shared" ref="P3267:P3330" si="204">E3267/L3267</f>
        <v>70.285714285714292</v>
      </c>
      <c r="Q3267" t="s">
        <v>8334</v>
      </c>
      <c r="R3267" t="s">
        <v>8335</v>
      </c>
      <c r="S3267" s="13">
        <f t="shared" ref="S3267:S3330" si="205">(((J3267/60)/60)/24)+DATE(1970,1,1)</f>
        <v>42311.711979166663</v>
      </c>
      <c r="T3267" s="13">
        <f t="shared" ref="T3267:T3330" si="206">(((I3267/60)/60)/24)+DATE(1970,1,1)+(-5/24)</f>
        <v>42341.499999999993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ref="O3268:O3331" si="207">E3268/D3268</f>
        <v>1.3128333333333333</v>
      </c>
      <c r="P3268" s="6">
        <f t="shared" si="204"/>
        <v>48.325153374233132</v>
      </c>
      <c r="Q3268" t="s">
        <v>8334</v>
      </c>
      <c r="R3268" t="s">
        <v>8335</v>
      </c>
      <c r="S3268" s="13">
        <f t="shared" si="205"/>
        <v>42136.536134259266</v>
      </c>
      <c r="T3268" s="13">
        <f t="shared" si="206"/>
        <v>42167.666666666664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7"/>
        <v>1.0209999999999999</v>
      </c>
      <c r="P3269" s="6">
        <f t="shared" si="204"/>
        <v>53.177083333333336</v>
      </c>
      <c r="Q3269" t="s">
        <v>8334</v>
      </c>
      <c r="R3269" t="s">
        <v>8335</v>
      </c>
      <c r="S3269" s="13">
        <f t="shared" si="205"/>
        <v>42172.757638888885</v>
      </c>
      <c r="T3269" s="13">
        <f t="shared" si="206"/>
        <v>42202.549305555549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7"/>
        <v>1.28</v>
      </c>
      <c r="P3270" s="6">
        <f t="shared" si="204"/>
        <v>60.952380952380949</v>
      </c>
      <c r="Q3270" t="s">
        <v>8334</v>
      </c>
      <c r="R3270" t="s">
        <v>8335</v>
      </c>
      <c r="S3270" s="13">
        <f t="shared" si="205"/>
        <v>42590.90425925926</v>
      </c>
      <c r="T3270" s="13">
        <f t="shared" si="206"/>
        <v>42606.695925925924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7"/>
        <v>1.0149999999999999</v>
      </c>
      <c r="P3271" s="6">
        <f t="shared" si="204"/>
        <v>116</v>
      </c>
      <c r="Q3271" t="s">
        <v>8334</v>
      </c>
      <c r="R3271" t="s">
        <v>8335</v>
      </c>
      <c r="S3271" s="13">
        <f t="shared" si="205"/>
        <v>42137.395798611105</v>
      </c>
      <c r="T3271" s="13">
        <f t="shared" si="206"/>
        <v>42171.249999999993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7"/>
        <v>1.0166666666666666</v>
      </c>
      <c r="P3272" s="6">
        <f t="shared" si="204"/>
        <v>61</v>
      </c>
      <c r="Q3272" t="s">
        <v>8334</v>
      </c>
      <c r="R3272" t="s">
        <v>8335</v>
      </c>
      <c r="S3272" s="13">
        <f t="shared" si="205"/>
        <v>42167.533159722225</v>
      </c>
      <c r="T3272" s="13">
        <f t="shared" si="206"/>
        <v>42197.324826388889</v>
      </c>
    </row>
    <row r="3273" spans="1:20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7"/>
        <v>1.3</v>
      </c>
      <c r="P3273" s="6">
        <f t="shared" si="204"/>
        <v>38.235294117647058</v>
      </c>
      <c r="Q3273" t="s">
        <v>8334</v>
      </c>
      <c r="R3273" t="s">
        <v>8335</v>
      </c>
      <c r="S3273" s="13">
        <f t="shared" si="205"/>
        <v>41915.437210648146</v>
      </c>
      <c r="T3273" s="13">
        <f t="shared" si="206"/>
        <v>41945.270543981482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7"/>
        <v>1.5443</v>
      </c>
      <c r="P3274" s="6">
        <f t="shared" si="204"/>
        <v>106.50344827586207</v>
      </c>
      <c r="Q3274" t="s">
        <v>8334</v>
      </c>
      <c r="R3274" t="s">
        <v>8335</v>
      </c>
      <c r="S3274" s="13">
        <f t="shared" si="205"/>
        <v>42284.500104166669</v>
      </c>
      <c r="T3274" s="13">
        <f t="shared" si="206"/>
        <v>42314.333437499998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7"/>
        <v>1.0740000000000001</v>
      </c>
      <c r="P3275" s="6">
        <f t="shared" si="204"/>
        <v>204.57142857142858</v>
      </c>
      <c r="Q3275" t="s">
        <v>8334</v>
      </c>
      <c r="R3275" t="s">
        <v>8335</v>
      </c>
      <c r="S3275" s="13">
        <f t="shared" si="205"/>
        <v>42611.801412037035</v>
      </c>
      <c r="T3275" s="13">
        <f t="shared" si="206"/>
        <v>42627.583333333336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7"/>
        <v>1.0132258064516129</v>
      </c>
      <c r="P3276" s="6">
        <f t="shared" si="204"/>
        <v>54.912587412587413</v>
      </c>
      <c r="Q3276" t="s">
        <v>8334</v>
      </c>
      <c r="R3276" t="s">
        <v>8335</v>
      </c>
      <c r="S3276" s="13">
        <f t="shared" si="205"/>
        <v>42400.704537037032</v>
      </c>
      <c r="T3276" s="13">
        <f t="shared" si="206"/>
        <v>42444.666666666664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7"/>
        <v>1.0027777777777778</v>
      </c>
      <c r="P3277" s="6">
        <f t="shared" si="204"/>
        <v>150.41666666666666</v>
      </c>
      <c r="Q3277" t="s">
        <v>8334</v>
      </c>
      <c r="R3277" t="s">
        <v>8335</v>
      </c>
      <c r="S3277" s="13">
        <f t="shared" si="205"/>
        <v>42017.88045138889</v>
      </c>
      <c r="T3277" s="13">
        <f t="shared" si="206"/>
        <v>42043.979166666664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7"/>
        <v>1.1684444444444444</v>
      </c>
      <c r="P3278" s="6">
        <f t="shared" si="204"/>
        <v>52.58</v>
      </c>
      <c r="Q3278" t="s">
        <v>8334</v>
      </c>
      <c r="R3278" t="s">
        <v>8335</v>
      </c>
      <c r="S3278" s="13">
        <f t="shared" si="205"/>
        <v>42426.949988425928</v>
      </c>
      <c r="T3278" s="13">
        <f t="shared" si="206"/>
        <v>42460.957638888889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7"/>
        <v>1.0860000000000001</v>
      </c>
      <c r="P3279" s="6">
        <f t="shared" si="204"/>
        <v>54.3</v>
      </c>
      <c r="Q3279" t="s">
        <v>8334</v>
      </c>
      <c r="R3279" t="s">
        <v>8335</v>
      </c>
      <c r="S3279" s="13">
        <f t="shared" si="205"/>
        <v>41931.682939814818</v>
      </c>
      <c r="T3279" s="13">
        <f t="shared" si="206"/>
        <v>41961.516273148147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7"/>
        <v>1.034</v>
      </c>
      <c r="P3280" s="6">
        <f t="shared" si="204"/>
        <v>76.029411764705884</v>
      </c>
      <c r="Q3280" t="s">
        <v>8334</v>
      </c>
      <c r="R3280" t="s">
        <v>8335</v>
      </c>
      <c r="S3280" s="13">
        <f t="shared" si="205"/>
        <v>42124.848414351851</v>
      </c>
      <c r="T3280" s="13">
        <f t="shared" si="206"/>
        <v>42154.640081018515</v>
      </c>
    </row>
    <row r="3281" spans="1:20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7"/>
        <v>1.1427586206896552</v>
      </c>
      <c r="P3281" s="6">
        <f t="shared" si="204"/>
        <v>105.2063492063492</v>
      </c>
      <c r="Q3281" t="s">
        <v>8334</v>
      </c>
      <c r="R3281" t="s">
        <v>8335</v>
      </c>
      <c r="S3281" s="13">
        <f t="shared" si="205"/>
        <v>42431.102534722217</v>
      </c>
      <c r="T3281" s="13">
        <f t="shared" si="206"/>
        <v>42460.852534722224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7"/>
        <v>1.03</v>
      </c>
      <c r="P3282" s="6">
        <f t="shared" si="204"/>
        <v>68.666666666666671</v>
      </c>
      <c r="Q3282" t="s">
        <v>8334</v>
      </c>
      <c r="R3282" t="s">
        <v>8335</v>
      </c>
      <c r="S3282" s="13">
        <f t="shared" si="205"/>
        <v>42121.756921296299</v>
      </c>
      <c r="T3282" s="13">
        <f t="shared" si="206"/>
        <v>42155.999999999993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7"/>
        <v>1.216</v>
      </c>
      <c r="P3283" s="6">
        <f t="shared" si="204"/>
        <v>129.36170212765958</v>
      </c>
      <c r="Q3283" t="s">
        <v>8334</v>
      </c>
      <c r="R3283" t="s">
        <v>8335</v>
      </c>
      <c r="S3283" s="13">
        <f t="shared" si="205"/>
        <v>42219.019733796296</v>
      </c>
      <c r="T3283" s="13">
        <f t="shared" si="206"/>
        <v>42248.811400462961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7"/>
        <v>1.026467741935484</v>
      </c>
      <c r="P3284" s="6">
        <f t="shared" si="204"/>
        <v>134.26371308016877</v>
      </c>
      <c r="Q3284" t="s">
        <v>8334</v>
      </c>
      <c r="R3284" t="s">
        <v>8335</v>
      </c>
      <c r="S3284" s="13">
        <f t="shared" si="205"/>
        <v>42445.19430555556</v>
      </c>
      <c r="T3284" s="13">
        <f t="shared" si="206"/>
        <v>42488.985972222225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7"/>
        <v>1.0475000000000001</v>
      </c>
      <c r="P3285" s="6">
        <f t="shared" si="204"/>
        <v>17.829787234042552</v>
      </c>
      <c r="Q3285" t="s">
        <v>8334</v>
      </c>
      <c r="R3285" t="s">
        <v>8335</v>
      </c>
      <c r="S3285" s="13">
        <f t="shared" si="205"/>
        <v>42379.74418981481</v>
      </c>
      <c r="T3285" s="13">
        <f t="shared" si="206"/>
        <v>42410.666666666664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7"/>
        <v>1.016</v>
      </c>
      <c r="P3286" s="6">
        <f t="shared" si="204"/>
        <v>203.2</v>
      </c>
      <c r="Q3286" t="s">
        <v>8334</v>
      </c>
      <c r="R3286" t="s">
        <v>8335</v>
      </c>
      <c r="S3286" s="13">
        <f t="shared" si="205"/>
        <v>42380.884872685187</v>
      </c>
      <c r="T3286" s="13">
        <f t="shared" si="206"/>
        <v>42398.040972222218</v>
      </c>
    </row>
    <row r="3287" spans="1:20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7"/>
        <v>1.1210242048409682</v>
      </c>
      <c r="P3287" s="6">
        <f t="shared" si="204"/>
        <v>69.18518518518519</v>
      </c>
      <c r="Q3287" t="s">
        <v>8334</v>
      </c>
      <c r="R3287" t="s">
        <v>8335</v>
      </c>
      <c r="S3287" s="13">
        <f t="shared" si="205"/>
        <v>42762.942430555559</v>
      </c>
      <c r="T3287" s="13">
        <f t="shared" si="206"/>
        <v>42793.999999999993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7"/>
        <v>1.0176666666666667</v>
      </c>
      <c r="P3288" s="6">
        <f t="shared" si="204"/>
        <v>125.12295081967213</v>
      </c>
      <c r="Q3288" t="s">
        <v>8334</v>
      </c>
      <c r="R3288" t="s">
        <v>8335</v>
      </c>
      <c r="S3288" s="13">
        <f t="shared" si="205"/>
        <v>42567.840069444443</v>
      </c>
      <c r="T3288" s="13">
        <f t="shared" si="206"/>
        <v>42597.631736111107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7"/>
        <v>1</v>
      </c>
      <c r="P3289" s="6">
        <f t="shared" si="204"/>
        <v>73.529411764705884</v>
      </c>
      <c r="Q3289" t="s">
        <v>8334</v>
      </c>
      <c r="R3289" t="s">
        <v>8335</v>
      </c>
      <c r="S3289" s="13">
        <f t="shared" si="205"/>
        <v>42311.750324074077</v>
      </c>
      <c r="T3289" s="13">
        <f t="shared" si="206"/>
        <v>42336.541990740741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7"/>
        <v>1.0026489999999999</v>
      </c>
      <c r="P3290" s="6">
        <f t="shared" si="204"/>
        <v>48.437149758454105</v>
      </c>
      <c r="Q3290" t="s">
        <v>8334</v>
      </c>
      <c r="R3290" t="s">
        <v>8335</v>
      </c>
      <c r="S3290" s="13">
        <f t="shared" si="205"/>
        <v>42505.774479166663</v>
      </c>
      <c r="T3290" s="13">
        <f t="shared" si="206"/>
        <v>42541.749999999993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7"/>
        <v>1.3304200000000002</v>
      </c>
      <c r="P3291" s="6">
        <f t="shared" si="204"/>
        <v>26.608400000000003</v>
      </c>
      <c r="Q3291" t="s">
        <v>8334</v>
      </c>
      <c r="R3291" t="s">
        <v>8335</v>
      </c>
      <c r="S3291" s="13">
        <f t="shared" si="205"/>
        <v>42758.368078703701</v>
      </c>
      <c r="T3291" s="13">
        <f t="shared" si="206"/>
        <v>42786.159745370365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7"/>
        <v>1.212</v>
      </c>
      <c r="P3292" s="6">
        <f t="shared" si="204"/>
        <v>33.666666666666664</v>
      </c>
      <c r="Q3292" t="s">
        <v>8334</v>
      </c>
      <c r="R3292" t="s">
        <v>8335</v>
      </c>
      <c r="S3292" s="13">
        <f t="shared" si="205"/>
        <v>42775.51494212963</v>
      </c>
      <c r="T3292" s="13">
        <f t="shared" si="206"/>
        <v>42805.306608796294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7"/>
        <v>1.1399999999999999</v>
      </c>
      <c r="P3293" s="6">
        <f t="shared" si="204"/>
        <v>40.714285714285715</v>
      </c>
      <c r="Q3293" t="s">
        <v>8334</v>
      </c>
      <c r="R3293" t="s">
        <v>8335</v>
      </c>
      <c r="S3293" s="13">
        <f t="shared" si="205"/>
        <v>42232.702546296292</v>
      </c>
      <c r="T3293" s="13">
        <f t="shared" si="206"/>
        <v>42263.957638888889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7"/>
        <v>2.8613861386138613</v>
      </c>
      <c r="P3294" s="6">
        <f t="shared" si="204"/>
        <v>19.266666666666666</v>
      </c>
      <c r="Q3294" t="s">
        <v>8334</v>
      </c>
      <c r="R3294" t="s">
        <v>8335</v>
      </c>
      <c r="S3294" s="13">
        <f t="shared" si="205"/>
        <v>42282.770231481481</v>
      </c>
      <c r="T3294" s="13">
        <f t="shared" si="206"/>
        <v>42342.603564814817</v>
      </c>
    </row>
    <row r="3295" spans="1:20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7"/>
        <v>1.7044444444444444</v>
      </c>
      <c r="P3295" s="6">
        <f t="shared" si="204"/>
        <v>84.285714285714292</v>
      </c>
      <c r="Q3295" t="s">
        <v>8334</v>
      </c>
      <c r="R3295" t="s">
        <v>8335</v>
      </c>
      <c r="S3295" s="13">
        <f t="shared" si="205"/>
        <v>42768.425370370373</v>
      </c>
      <c r="T3295" s="13">
        <f t="shared" si="206"/>
        <v>42798.217037037037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7"/>
        <v>1.1833333333333333</v>
      </c>
      <c r="P3296" s="6">
        <f t="shared" si="204"/>
        <v>29.583333333333332</v>
      </c>
      <c r="Q3296" t="s">
        <v>8334</v>
      </c>
      <c r="R3296" t="s">
        <v>8335</v>
      </c>
      <c r="S3296" s="13">
        <f t="shared" si="205"/>
        <v>42141.541134259256</v>
      </c>
      <c r="T3296" s="13">
        <f t="shared" si="206"/>
        <v>42171.33280092592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7"/>
        <v>1.0285857142857142</v>
      </c>
      <c r="P3297" s="6">
        <f t="shared" si="204"/>
        <v>26.667037037037037</v>
      </c>
      <c r="Q3297" t="s">
        <v>8334</v>
      </c>
      <c r="R3297" t="s">
        <v>8335</v>
      </c>
      <c r="S3297" s="13">
        <f t="shared" si="205"/>
        <v>42609.442465277782</v>
      </c>
      <c r="T3297" s="13">
        <f t="shared" si="206"/>
        <v>42639.234131944446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7"/>
        <v>1.4406666666666668</v>
      </c>
      <c r="P3298" s="6">
        <f t="shared" si="204"/>
        <v>45.978723404255319</v>
      </c>
      <c r="Q3298" t="s">
        <v>8334</v>
      </c>
      <c r="R3298" t="s">
        <v>8335</v>
      </c>
      <c r="S3298" s="13">
        <f t="shared" si="205"/>
        <v>42309.756620370375</v>
      </c>
      <c r="T3298" s="13">
        <f t="shared" si="206"/>
        <v>42330.708333333336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7"/>
        <v>1.0007272727272727</v>
      </c>
      <c r="P3299" s="6">
        <f t="shared" si="204"/>
        <v>125.09090909090909</v>
      </c>
      <c r="Q3299" t="s">
        <v>8334</v>
      </c>
      <c r="R3299" t="s">
        <v>8335</v>
      </c>
      <c r="S3299" s="13">
        <f t="shared" si="205"/>
        <v>42193.771481481483</v>
      </c>
      <c r="T3299" s="13">
        <f t="shared" si="206"/>
        <v>42212.749305555553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7"/>
        <v>1.0173000000000001</v>
      </c>
      <c r="P3300" s="6">
        <f t="shared" si="204"/>
        <v>141.29166666666666</v>
      </c>
      <c r="Q3300" t="s">
        <v>8334</v>
      </c>
      <c r="R3300" t="s">
        <v>8335</v>
      </c>
      <c r="S3300" s="13">
        <f t="shared" si="205"/>
        <v>42239.957962962959</v>
      </c>
      <c r="T3300" s="13">
        <f t="shared" si="206"/>
        <v>42259.791666666664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7"/>
        <v>1.1619999999999999</v>
      </c>
      <c r="P3301" s="6">
        <f t="shared" si="204"/>
        <v>55.333333333333336</v>
      </c>
      <c r="Q3301" t="s">
        <v>8334</v>
      </c>
      <c r="R3301" t="s">
        <v>8335</v>
      </c>
      <c r="S3301" s="13">
        <f t="shared" si="205"/>
        <v>42261.917395833334</v>
      </c>
      <c r="T3301" s="13">
        <f t="shared" si="206"/>
        <v>42291.709062499998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7"/>
        <v>1.3616666666666666</v>
      </c>
      <c r="P3302" s="6">
        <f t="shared" si="204"/>
        <v>46.420454545454547</v>
      </c>
      <c r="Q3302" t="s">
        <v>8334</v>
      </c>
      <c r="R3302" t="s">
        <v>8335</v>
      </c>
      <c r="S3302" s="13">
        <f t="shared" si="205"/>
        <v>42102.743773148148</v>
      </c>
      <c r="T3302" s="13">
        <f t="shared" si="206"/>
        <v>42123.535439814812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7"/>
        <v>1.3346666666666667</v>
      </c>
      <c r="P3303" s="6">
        <f t="shared" si="204"/>
        <v>57.2</v>
      </c>
      <c r="Q3303" t="s">
        <v>8334</v>
      </c>
      <c r="R3303" t="s">
        <v>8335</v>
      </c>
      <c r="S3303" s="13">
        <f t="shared" si="205"/>
        <v>42538.73583333334</v>
      </c>
      <c r="T3303" s="13">
        <f t="shared" si="206"/>
        <v>42583.082638888889</v>
      </c>
    </row>
    <row r="3304" spans="1:20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7"/>
        <v>1.0339285714285715</v>
      </c>
      <c r="P3304" s="6">
        <f t="shared" si="204"/>
        <v>173.7</v>
      </c>
      <c r="Q3304" t="s">
        <v>8334</v>
      </c>
      <c r="R3304" t="s">
        <v>8335</v>
      </c>
      <c r="S3304" s="13">
        <f t="shared" si="205"/>
        <v>42681.35157407407</v>
      </c>
      <c r="T3304" s="13">
        <f t="shared" si="206"/>
        <v>42711.143240740734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7"/>
        <v>1.1588888888888889</v>
      </c>
      <c r="P3305" s="6">
        <f t="shared" si="204"/>
        <v>59.6</v>
      </c>
      <c r="Q3305" t="s">
        <v>8334</v>
      </c>
      <c r="R3305" t="s">
        <v>8335</v>
      </c>
      <c r="S3305" s="13">
        <f t="shared" si="205"/>
        <v>42056.65143518518</v>
      </c>
      <c r="T3305" s="13">
        <f t="shared" si="206"/>
        <v>42091.401435185187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7"/>
        <v>1.0451666666666666</v>
      </c>
      <c r="P3306" s="6">
        <f t="shared" si="204"/>
        <v>89.585714285714289</v>
      </c>
      <c r="Q3306" t="s">
        <v>8334</v>
      </c>
      <c r="R3306" t="s">
        <v>8335</v>
      </c>
      <c r="S3306" s="13">
        <f t="shared" si="205"/>
        <v>42696.624444444446</v>
      </c>
      <c r="T3306" s="13">
        <f t="shared" si="206"/>
        <v>42726.41611111111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7"/>
        <v>1.0202500000000001</v>
      </c>
      <c r="P3307" s="6">
        <f t="shared" si="204"/>
        <v>204.05</v>
      </c>
      <c r="Q3307" t="s">
        <v>8334</v>
      </c>
      <c r="R3307" t="s">
        <v>8335</v>
      </c>
      <c r="S3307" s="13">
        <f t="shared" si="205"/>
        <v>42186.855879629627</v>
      </c>
      <c r="T3307" s="13">
        <f t="shared" si="206"/>
        <v>42216.647546296292</v>
      </c>
    </row>
    <row r="3308" spans="1:20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7"/>
        <v>1.7533333333333334</v>
      </c>
      <c r="P3308" s="6">
        <f t="shared" si="204"/>
        <v>48.703703703703702</v>
      </c>
      <c r="Q3308" t="s">
        <v>8334</v>
      </c>
      <c r="R3308" t="s">
        <v>8335</v>
      </c>
      <c r="S3308" s="13">
        <f t="shared" si="205"/>
        <v>42493.219236111108</v>
      </c>
      <c r="T3308" s="13">
        <f t="shared" si="206"/>
        <v>42530.916666666664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7"/>
        <v>1.0668</v>
      </c>
      <c r="P3309" s="6">
        <f t="shared" si="204"/>
        <v>53.339999999999996</v>
      </c>
      <c r="Q3309" t="s">
        <v>8334</v>
      </c>
      <c r="R3309" t="s">
        <v>8335</v>
      </c>
      <c r="S3309" s="13">
        <f t="shared" si="205"/>
        <v>42475.057164351849</v>
      </c>
      <c r="T3309" s="13">
        <f t="shared" si="206"/>
        <v>42504.848831018513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7"/>
        <v>1.2228571428571429</v>
      </c>
      <c r="P3310" s="6">
        <f t="shared" si="204"/>
        <v>75.087719298245617</v>
      </c>
      <c r="Q3310" t="s">
        <v>8334</v>
      </c>
      <c r="R3310" t="s">
        <v>8335</v>
      </c>
      <c r="S3310" s="13">
        <f t="shared" si="205"/>
        <v>42452.876909722225</v>
      </c>
      <c r="T3310" s="13">
        <f t="shared" si="206"/>
        <v>42473.668576388889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7"/>
        <v>1.5942857142857143</v>
      </c>
      <c r="P3311" s="6">
        <f t="shared" si="204"/>
        <v>18</v>
      </c>
      <c r="Q3311" t="s">
        <v>8334</v>
      </c>
      <c r="R3311" t="s">
        <v>8335</v>
      </c>
      <c r="S3311" s="13">
        <f t="shared" si="205"/>
        <v>42628.650208333333</v>
      </c>
      <c r="T3311" s="13">
        <f t="shared" si="206"/>
        <v>42659.441874999997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7"/>
        <v>1.0007692307692309</v>
      </c>
      <c r="P3312" s="6">
        <f t="shared" si="204"/>
        <v>209.83870967741936</v>
      </c>
      <c r="Q3312" t="s">
        <v>8334</v>
      </c>
      <c r="R3312" t="s">
        <v>8335</v>
      </c>
      <c r="S3312" s="13">
        <f t="shared" si="205"/>
        <v>42253.928530092591</v>
      </c>
      <c r="T3312" s="13">
        <f t="shared" si="206"/>
        <v>42283.720196759255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7"/>
        <v>1.0984</v>
      </c>
      <c r="P3313" s="6">
        <f t="shared" si="204"/>
        <v>61.022222222222226</v>
      </c>
      <c r="Q3313" t="s">
        <v>8334</v>
      </c>
      <c r="R3313" t="s">
        <v>8335</v>
      </c>
      <c r="S3313" s="13">
        <f t="shared" si="205"/>
        <v>42264.29178240741</v>
      </c>
      <c r="T3313" s="13">
        <f t="shared" si="206"/>
        <v>42294.083449074074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7"/>
        <v>1.0004</v>
      </c>
      <c r="P3314" s="6">
        <f t="shared" si="204"/>
        <v>61</v>
      </c>
      <c r="Q3314" t="s">
        <v>8334</v>
      </c>
      <c r="R3314" t="s">
        <v>8335</v>
      </c>
      <c r="S3314" s="13">
        <f t="shared" si="205"/>
        <v>42664.809560185182</v>
      </c>
      <c r="T3314" s="13">
        <f t="shared" si="206"/>
        <v>42685.708333333336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7"/>
        <v>1.1605000000000001</v>
      </c>
      <c r="P3315" s="6">
        <f t="shared" si="204"/>
        <v>80.034482758620683</v>
      </c>
      <c r="Q3315" t="s">
        <v>8334</v>
      </c>
      <c r="R3315" t="s">
        <v>8335</v>
      </c>
      <c r="S3315" s="13">
        <f t="shared" si="205"/>
        <v>42382.244409722218</v>
      </c>
      <c r="T3315" s="13">
        <f t="shared" si="206"/>
        <v>42395.833333333336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7"/>
        <v>2.1074999999999999</v>
      </c>
      <c r="P3316" s="6">
        <f t="shared" si="204"/>
        <v>29.068965517241381</v>
      </c>
      <c r="Q3316" t="s">
        <v>8334</v>
      </c>
      <c r="R3316" t="s">
        <v>8335</v>
      </c>
      <c r="S3316" s="13">
        <f t="shared" si="205"/>
        <v>42105.267488425925</v>
      </c>
      <c r="T3316" s="13">
        <f t="shared" si="206"/>
        <v>42132.628472222219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7"/>
        <v>1.1000000000000001</v>
      </c>
      <c r="P3317" s="6">
        <f t="shared" si="204"/>
        <v>49.438202247191015</v>
      </c>
      <c r="Q3317" t="s">
        <v>8334</v>
      </c>
      <c r="R3317" t="s">
        <v>8335</v>
      </c>
      <c r="S3317" s="13">
        <f t="shared" si="205"/>
        <v>42466.303715277783</v>
      </c>
      <c r="T3317" s="13">
        <f t="shared" si="206"/>
        <v>42496.095381944448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7"/>
        <v>1.0008673425918038</v>
      </c>
      <c r="P3318" s="6">
        <f t="shared" si="204"/>
        <v>93.977440000000001</v>
      </c>
      <c r="Q3318" t="s">
        <v>8334</v>
      </c>
      <c r="R3318" t="s">
        <v>8335</v>
      </c>
      <c r="S3318" s="13">
        <f t="shared" si="205"/>
        <v>41826.871238425927</v>
      </c>
      <c r="T3318" s="13">
        <f t="shared" si="206"/>
        <v>41859.370833333334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7"/>
        <v>1.0619047619047619</v>
      </c>
      <c r="P3319" s="6">
        <f t="shared" si="204"/>
        <v>61.944444444444443</v>
      </c>
      <c r="Q3319" t="s">
        <v>8334</v>
      </c>
      <c r="R3319" t="s">
        <v>8335</v>
      </c>
      <c r="S3319" s="13">
        <f t="shared" si="205"/>
        <v>42499.039629629624</v>
      </c>
      <c r="T3319" s="13">
        <f t="shared" si="206"/>
        <v>42528.831296296288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7"/>
        <v>1.256</v>
      </c>
      <c r="P3320" s="6">
        <f t="shared" si="204"/>
        <v>78.5</v>
      </c>
      <c r="Q3320" t="s">
        <v>8334</v>
      </c>
      <c r="R3320" t="s">
        <v>8335</v>
      </c>
      <c r="S3320" s="13">
        <f t="shared" si="205"/>
        <v>42431.302002314813</v>
      </c>
      <c r="T3320" s="13">
        <f t="shared" si="206"/>
        <v>42470.895833333336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7"/>
        <v>1.08</v>
      </c>
      <c r="P3321" s="6">
        <f t="shared" si="204"/>
        <v>33.75</v>
      </c>
      <c r="Q3321" t="s">
        <v>8334</v>
      </c>
      <c r="R3321" t="s">
        <v>8335</v>
      </c>
      <c r="S3321" s="13">
        <f t="shared" si="205"/>
        <v>41990.585486111115</v>
      </c>
      <c r="T3321" s="13">
        <f t="shared" si="206"/>
        <v>42035.377152777779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7"/>
        <v>1.01</v>
      </c>
      <c r="P3322" s="6">
        <f t="shared" si="204"/>
        <v>66.44736842105263</v>
      </c>
      <c r="Q3322" t="s">
        <v>8334</v>
      </c>
      <c r="R3322" t="s">
        <v>8335</v>
      </c>
      <c r="S3322" s="13">
        <f t="shared" si="205"/>
        <v>42513.045798611114</v>
      </c>
      <c r="T3322" s="13">
        <f t="shared" si="206"/>
        <v>42542.837465277778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7"/>
        <v>1.0740000000000001</v>
      </c>
      <c r="P3323" s="6">
        <f t="shared" si="204"/>
        <v>35.799999999999997</v>
      </c>
      <c r="Q3323" t="s">
        <v>8334</v>
      </c>
      <c r="R3323" t="s">
        <v>8335</v>
      </c>
      <c r="S3323" s="13">
        <f t="shared" si="205"/>
        <v>41914.100289351853</v>
      </c>
      <c r="T3323" s="13">
        <f t="shared" si="206"/>
        <v>41927.957638888889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7"/>
        <v>1.0151515151515151</v>
      </c>
      <c r="P3324" s="6">
        <f t="shared" si="204"/>
        <v>145.65217391304347</v>
      </c>
      <c r="Q3324" t="s">
        <v>8334</v>
      </c>
      <c r="R3324" t="s">
        <v>8335</v>
      </c>
      <c r="S3324" s="13">
        <f t="shared" si="205"/>
        <v>42521.010370370372</v>
      </c>
      <c r="T3324" s="13">
        <f t="shared" si="206"/>
        <v>42542.954861111109</v>
      </c>
    </row>
    <row r="3325" spans="1:20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7"/>
        <v>1.2589999999999999</v>
      </c>
      <c r="P3325" s="6">
        <f t="shared" si="204"/>
        <v>25.693877551020407</v>
      </c>
      <c r="Q3325" t="s">
        <v>8334</v>
      </c>
      <c r="R3325" t="s">
        <v>8335</v>
      </c>
      <c r="S3325" s="13">
        <f t="shared" si="205"/>
        <v>42608.36583333333</v>
      </c>
      <c r="T3325" s="13">
        <f t="shared" si="206"/>
        <v>42638.157499999994</v>
      </c>
    </row>
    <row r="3326" spans="1:20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7"/>
        <v>1.0166666666666666</v>
      </c>
      <c r="P3326" s="6">
        <f t="shared" si="204"/>
        <v>152.5</v>
      </c>
      <c r="Q3326" t="s">
        <v>8334</v>
      </c>
      <c r="R3326" t="s">
        <v>8335</v>
      </c>
      <c r="S3326" s="13">
        <f t="shared" si="205"/>
        <v>42512.58321759259</v>
      </c>
      <c r="T3326" s="13">
        <f t="shared" si="206"/>
        <v>42526.374884259254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7"/>
        <v>1.125</v>
      </c>
      <c r="P3327" s="6">
        <f t="shared" si="204"/>
        <v>30</v>
      </c>
      <c r="Q3327" t="s">
        <v>8334</v>
      </c>
      <c r="R3327" t="s">
        <v>8335</v>
      </c>
      <c r="S3327" s="13">
        <f t="shared" si="205"/>
        <v>42064.785613425927</v>
      </c>
      <c r="T3327" s="13">
        <f t="shared" si="206"/>
        <v>42099.535613425927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7"/>
        <v>1.0137499999999999</v>
      </c>
      <c r="P3328" s="6">
        <f t="shared" si="204"/>
        <v>142.28070175438597</v>
      </c>
      <c r="Q3328" t="s">
        <v>8334</v>
      </c>
      <c r="R3328" t="s">
        <v>8335</v>
      </c>
      <c r="S3328" s="13">
        <f t="shared" si="205"/>
        <v>42041.714178240742</v>
      </c>
      <c r="T3328" s="13">
        <f t="shared" si="206"/>
        <v>42071.464178240734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7"/>
        <v>1.0125</v>
      </c>
      <c r="P3329" s="6">
        <f t="shared" si="204"/>
        <v>24.545454545454547</v>
      </c>
      <c r="Q3329" t="s">
        <v>8334</v>
      </c>
      <c r="R3329" t="s">
        <v>8335</v>
      </c>
      <c r="S3329" s="13">
        <f t="shared" si="205"/>
        <v>42468.374606481477</v>
      </c>
      <c r="T3329" s="13">
        <f t="shared" si="206"/>
        <v>42498.166273148141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7"/>
        <v>1.4638888888888888</v>
      </c>
      <c r="P3330" s="6">
        <f t="shared" si="204"/>
        <v>292.77777777777777</v>
      </c>
      <c r="Q3330" t="s">
        <v>8334</v>
      </c>
      <c r="R3330" t="s">
        <v>8335</v>
      </c>
      <c r="S3330" s="13">
        <f t="shared" si="205"/>
        <v>41822.57503472222</v>
      </c>
      <c r="T3330" s="13">
        <f t="shared" si="206"/>
        <v>41824.833333333328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207"/>
        <v>1.1679999999999999</v>
      </c>
      <c r="P3331" s="6">
        <f t="shared" ref="P3331:P3394" si="208">E3331/L3331</f>
        <v>44.92307692307692</v>
      </c>
      <c r="Q3331" t="s">
        <v>8334</v>
      </c>
      <c r="R3331" t="s">
        <v>8335</v>
      </c>
      <c r="S3331" s="13">
        <f t="shared" ref="S3331:S3394" si="209">(((J3331/60)/60)/24)+DATE(1970,1,1)</f>
        <v>41837.323009259257</v>
      </c>
      <c r="T3331" s="13">
        <f t="shared" ref="T3331:T3394" si="210">(((I3331/60)/60)/24)+DATE(1970,1,1)+(-5/24)</f>
        <v>41847.75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ref="O3332:O3395" si="211">E3332/D3332</f>
        <v>1.0626666666666666</v>
      </c>
      <c r="P3332" s="6">
        <f t="shared" si="208"/>
        <v>23.10144927536232</v>
      </c>
      <c r="Q3332" t="s">
        <v>8334</v>
      </c>
      <c r="R3332" t="s">
        <v>8335</v>
      </c>
      <c r="S3332" s="13">
        <f t="shared" si="209"/>
        <v>42065.887361111112</v>
      </c>
      <c r="T3332" s="13">
        <f t="shared" si="210"/>
        <v>42095.637361111112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11"/>
        <v>1.0451999999999999</v>
      </c>
      <c r="P3333" s="6">
        <f t="shared" si="208"/>
        <v>80.400000000000006</v>
      </c>
      <c r="Q3333" t="s">
        <v>8334</v>
      </c>
      <c r="R3333" t="s">
        <v>8335</v>
      </c>
      <c r="S3333" s="13">
        <f t="shared" si="209"/>
        <v>42248.697754629626</v>
      </c>
      <c r="T3333" s="13">
        <f t="shared" si="210"/>
        <v>42283.48942129629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11"/>
        <v>1</v>
      </c>
      <c r="P3334" s="6">
        <f t="shared" si="208"/>
        <v>72.289156626506028</v>
      </c>
      <c r="Q3334" t="s">
        <v>8334</v>
      </c>
      <c r="R3334" t="s">
        <v>8335</v>
      </c>
      <c r="S3334" s="13">
        <f t="shared" si="209"/>
        <v>41809.860300925924</v>
      </c>
      <c r="T3334" s="13">
        <f t="shared" si="210"/>
        <v>41839.651967592588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11"/>
        <v>1.0457142857142858</v>
      </c>
      <c r="P3335" s="6">
        <f t="shared" si="208"/>
        <v>32.972972972972975</v>
      </c>
      <c r="Q3335" t="s">
        <v>8334</v>
      </c>
      <c r="R3335" t="s">
        <v>8335</v>
      </c>
      <c r="S3335" s="13">
        <f t="shared" si="209"/>
        <v>42148.676851851851</v>
      </c>
      <c r="T3335" s="13">
        <f t="shared" si="210"/>
        <v>42170.468518518515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11"/>
        <v>1.3862051149573753</v>
      </c>
      <c r="P3336" s="6">
        <f t="shared" si="208"/>
        <v>116.65217391304348</v>
      </c>
      <c r="Q3336" t="s">
        <v>8334</v>
      </c>
      <c r="R3336" t="s">
        <v>8335</v>
      </c>
      <c r="S3336" s="13">
        <f t="shared" si="209"/>
        <v>42185.521087962959</v>
      </c>
      <c r="T3336" s="13">
        <f t="shared" si="210"/>
        <v>42215.312754629624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11"/>
        <v>1.0032000000000001</v>
      </c>
      <c r="P3337" s="6">
        <f t="shared" si="208"/>
        <v>79.61904761904762</v>
      </c>
      <c r="Q3337" t="s">
        <v>8334</v>
      </c>
      <c r="R3337" t="s">
        <v>8335</v>
      </c>
      <c r="S3337" s="13">
        <f t="shared" si="209"/>
        <v>41827.674143518518</v>
      </c>
      <c r="T3337" s="13">
        <f t="shared" si="210"/>
        <v>41854.75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11"/>
        <v>1</v>
      </c>
      <c r="P3338" s="6">
        <f t="shared" si="208"/>
        <v>27.777777777777779</v>
      </c>
      <c r="Q3338" t="s">
        <v>8334</v>
      </c>
      <c r="R3338" t="s">
        <v>8335</v>
      </c>
      <c r="S3338" s="13">
        <f t="shared" si="209"/>
        <v>42437.398680555561</v>
      </c>
      <c r="T3338" s="13">
        <f t="shared" si="210"/>
        <v>42465.148680555554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11"/>
        <v>1.1020000000000001</v>
      </c>
      <c r="P3339" s="6">
        <f t="shared" si="208"/>
        <v>81.029411764705884</v>
      </c>
      <c r="Q3339" t="s">
        <v>8334</v>
      </c>
      <c r="R3339" t="s">
        <v>8335</v>
      </c>
      <c r="S3339" s="13">
        <f t="shared" si="209"/>
        <v>41901.282025462962</v>
      </c>
      <c r="T3339" s="13">
        <f t="shared" si="210"/>
        <v>41922.666666666664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11"/>
        <v>1.0218</v>
      </c>
      <c r="P3340" s="6">
        <f t="shared" si="208"/>
        <v>136.84821428571428</v>
      </c>
      <c r="Q3340" t="s">
        <v>8334</v>
      </c>
      <c r="R3340" t="s">
        <v>8335</v>
      </c>
      <c r="S3340" s="13">
        <f t="shared" si="209"/>
        <v>42769.574999999997</v>
      </c>
      <c r="T3340" s="13">
        <f t="shared" si="210"/>
        <v>42790.366666666661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11"/>
        <v>1.0435000000000001</v>
      </c>
      <c r="P3341" s="6">
        <f t="shared" si="208"/>
        <v>177.61702127659575</v>
      </c>
      <c r="Q3341" t="s">
        <v>8334</v>
      </c>
      <c r="R3341" t="s">
        <v>8335</v>
      </c>
      <c r="S3341" s="13">
        <f t="shared" si="209"/>
        <v>42549.665717592594</v>
      </c>
      <c r="T3341" s="13">
        <f t="shared" si="210"/>
        <v>42579.457384259258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11"/>
        <v>1.3816666666666666</v>
      </c>
      <c r="P3342" s="6">
        <f t="shared" si="208"/>
        <v>109.07894736842105</v>
      </c>
      <c r="Q3342" t="s">
        <v>8334</v>
      </c>
      <c r="R3342" t="s">
        <v>8335</v>
      </c>
      <c r="S3342" s="13">
        <f t="shared" si="209"/>
        <v>42685.974004629628</v>
      </c>
      <c r="T3342" s="13">
        <f t="shared" si="210"/>
        <v>42710.765671296293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11"/>
        <v>1</v>
      </c>
      <c r="P3343" s="6">
        <f t="shared" si="208"/>
        <v>119.64285714285714</v>
      </c>
      <c r="Q3343" t="s">
        <v>8334</v>
      </c>
      <c r="R3343" t="s">
        <v>8335</v>
      </c>
      <c r="S3343" s="13">
        <f t="shared" si="209"/>
        <v>42510.798854166671</v>
      </c>
      <c r="T3343" s="13">
        <f t="shared" si="210"/>
        <v>42533.499999999993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11"/>
        <v>1.0166666666666666</v>
      </c>
      <c r="P3344" s="6">
        <f t="shared" si="208"/>
        <v>78.205128205128204</v>
      </c>
      <c r="Q3344" t="s">
        <v>8334</v>
      </c>
      <c r="R3344" t="s">
        <v>8335</v>
      </c>
      <c r="S3344" s="13">
        <f t="shared" si="209"/>
        <v>42062.296412037031</v>
      </c>
      <c r="T3344" s="13">
        <f t="shared" si="210"/>
        <v>42094.999305555553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11"/>
        <v>1.7142857142857142</v>
      </c>
      <c r="P3345" s="6">
        <f t="shared" si="208"/>
        <v>52.173913043478258</v>
      </c>
      <c r="Q3345" t="s">
        <v>8334</v>
      </c>
      <c r="R3345" t="s">
        <v>8335</v>
      </c>
      <c r="S3345" s="13">
        <f t="shared" si="209"/>
        <v>42452.916481481487</v>
      </c>
      <c r="T3345" s="13">
        <f t="shared" si="210"/>
        <v>42473.345833333333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11"/>
        <v>1.0144444444444445</v>
      </c>
      <c r="P3346" s="6">
        <f t="shared" si="208"/>
        <v>114.125</v>
      </c>
      <c r="Q3346" t="s">
        <v>8334</v>
      </c>
      <c r="R3346" t="s">
        <v>8335</v>
      </c>
      <c r="S3346" s="13">
        <f t="shared" si="209"/>
        <v>41851.200150462959</v>
      </c>
      <c r="T3346" s="13">
        <f t="shared" si="210"/>
        <v>41880.991817129623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11"/>
        <v>1.3</v>
      </c>
      <c r="P3347" s="6">
        <f t="shared" si="208"/>
        <v>50</v>
      </c>
      <c r="Q3347" t="s">
        <v>8334</v>
      </c>
      <c r="R3347" t="s">
        <v>8335</v>
      </c>
      <c r="S3347" s="13">
        <f t="shared" si="209"/>
        <v>42053.106111111112</v>
      </c>
      <c r="T3347" s="13">
        <f t="shared" si="210"/>
        <v>42111.817361111105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11"/>
        <v>1.1000000000000001</v>
      </c>
      <c r="P3348" s="6">
        <f t="shared" si="208"/>
        <v>91.666666666666671</v>
      </c>
      <c r="Q3348" t="s">
        <v>8334</v>
      </c>
      <c r="R3348" t="s">
        <v>8335</v>
      </c>
      <c r="S3348" s="13">
        <f t="shared" si="209"/>
        <v>42054.024421296301</v>
      </c>
      <c r="T3348" s="13">
        <f t="shared" si="210"/>
        <v>42060.816087962965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11"/>
        <v>1.1944999999999999</v>
      </c>
      <c r="P3349" s="6">
        <f t="shared" si="208"/>
        <v>108.59090909090909</v>
      </c>
      <c r="Q3349" t="s">
        <v>8334</v>
      </c>
      <c r="R3349" t="s">
        <v>8335</v>
      </c>
      <c r="S3349" s="13">
        <f t="shared" si="209"/>
        <v>42484.551550925928</v>
      </c>
      <c r="T3349" s="13">
        <f t="shared" si="210"/>
        <v>42498.666666666664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11"/>
        <v>1.002909090909091</v>
      </c>
      <c r="P3350" s="6">
        <f t="shared" si="208"/>
        <v>69.822784810126578</v>
      </c>
      <c r="Q3350" t="s">
        <v>8334</v>
      </c>
      <c r="R3350" t="s">
        <v>8335</v>
      </c>
      <c r="S3350" s="13">
        <f t="shared" si="209"/>
        <v>42466.558796296296</v>
      </c>
      <c r="T3350" s="13">
        <f t="shared" si="210"/>
        <v>42489.957638888889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11"/>
        <v>1.534</v>
      </c>
      <c r="P3351" s="6">
        <f t="shared" si="208"/>
        <v>109.57142857142857</v>
      </c>
      <c r="Q3351" t="s">
        <v>8334</v>
      </c>
      <c r="R3351" t="s">
        <v>8335</v>
      </c>
      <c r="S3351" s="13">
        <f t="shared" si="209"/>
        <v>42513.110787037032</v>
      </c>
      <c r="T3351" s="13">
        <f t="shared" si="210"/>
        <v>42534.499999999993</v>
      </c>
    </row>
    <row r="3352" spans="1:20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11"/>
        <v>1.0442857142857143</v>
      </c>
      <c r="P3352" s="6">
        <f t="shared" si="208"/>
        <v>71.666666666666671</v>
      </c>
      <c r="Q3352" t="s">
        <v>8334</v>
      </c>
      <c r="R3352" t="s">
        <v>8335</v>
      </c>
      <c r="S3352" s="13">
        <f t="shared" si="209"/>
        <v>42302.701516203699</v>
      </c>
      <c r="T3352" s="13">
        <f t="shared" si="210"/>
        <v>42337.749999999993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11"/>
        <v>1.0109999999999999</v>
      </c>
      <c r="P3353" s="6">
        <f t="shared" si="208"/>
        <v>93.611111111111114</v>
      </c>
      <c r="Q3353" t="s">
        <v>8334</v>
      </c>
      <c r="R3353" t="s">
        <v>8335</v>
      </c>
      <c r="S3353" s="13">
        <f t="shared" si="209"/>
        <v>41806.395428240743</v>
      </c>
      <c r="T3353" s="13">
        <f t="shared" si="210"/>
        <v>41843.25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11"/>
        <v>1.0751999999999999</v>
      </c>
      <c r="P3354" s="6">
        <f t="shared" si="208"/>
        <v>76.8</v>
      </c>
      <c r="Q3354" t="s">
        <v>8334</v>
      </c>
      <c r="R3354" t="s">
        <v>8335</v>
      </c>
      <c r="S3354" s="13">
        <f t="shared" si="209"/>
        <v>42495.992800925931</v>
      </c>
      <c r="T3354" s="13">
        <f t="shared" si="210"/>
        <v>42552.749999999993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11"/>
        <v>3.15</v>
      </c>
      <c r="P3355" s="6">
        <f t="shared" si="208"/>
        <v>35.795454545454547</v>
      </c>
      <c r="Q3355" t="s">
        <v>8334</v>
      </c>
      <c r="R3355" t="s">
        <v>8335</v>
      </c>
      <c r="S3355" s="13">
        <f t="shared" si="209"/>
        <v>42479.432291666672</v>
      </c>
      <c r="T3355" s="13">
        <f t="shared" si="210"/>
        <v>42492.749999999993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11"/>
        <v>1.0193333333333334</v>
      </c>
      <c r="P3356" s="6">
        <f t="shared" si="208"/>
        <v>55.6</v>
      </c>
      <c r="Q3356" t="s">
        <v>8334</v>
      </c>
      <c r="R3356" t="s">
        <v>8335</v>
      </c>
      <c r="S3356" s="13">
        <f t="shared" si="209"/>
        <v>42270.7269212963</v>
      </c>
      <c r="T3356" s="13">
        <f t="shared" si="210"/>
        <v>42305.959027777775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11"/>
        <v>1.2628571428571429</v>
      </c>
      <c r="P3357" s="6">
        <f t="shared" si="208"/>
        <v>147.33333333333334</v>
      </c>
      <c r="Q3357" t="s">
        <v>8334</v>
      </c>
      <c r="R3357" t="s">
        <v>8335</v>
      </c>
      <c r="S3357" s="13">
        <f t="shared" si="209"/>
        <v>42489.619525462964</v>
      </c>
      <c r="T3357" s="13">
        <f t="shared" si="210"/>
        <v>42500.261805555558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11"/>
        <v>1.014</v>
      </c>
      <c r="P3358" s="6">
        <f t="shared" si="208"/>
        <v>56.333333333333336</v>
      </c>
      <c r="Q3358" t="s">
        <v>8334</v>
      </c>
      <c r="R3358" t="s">
        <v>8335</v>
      </c>
      <c r="S3358" s="13">
        <f t="shared" si="209"/>
        <v>42536.815648148149</v>
      </c>
      <c r="T3358" s="13">
        <f t="shared" si="210"/>
        <v>42566.607314814813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11"/>
        <v>1.01</v>
      </c>
      <c r="P3359" s="6">
        <f t="shared" si="208"/>
        <v>96.19047619047619</v>
      </c>
      <c r="Q3359" t="s">
        <v>8334</v>
      </c>
      <c r="R3359" t="s">
        <v>8335</v>
      </c>
      <c r="S3359" s="13">
        <f t="shared" si="209"/>
        <v>41822.417939814812</v>
      </c>
      <c r="T3359" s="13">
        <f t="shared" si="210"/>
        <v>41852.209606481476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11"/>
        <v>1.0299</v>
      </c>
      <c r="P3360" s="6">
        <f t="shared" si="208"/>
        <v>63.574074074074076</v>
      </c>
      <c r="Q3360" t="s">
        <v>8334</v>
      </c>
      <c r="R3360" t="s">
        <v>8335</v>
      </c>
      <c r="S3360" s="13">
        <f t="shared" si="209"/>
        <v>41932.311099537037</v>
      </c>
      <c r="T3360" s="13">
        <f t="shared" si="210"/>
        <v>41962.144432870373</v>
      </c>
    </row>
    <row r="3361" spans="1:20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11"/>
        <v>1.0625</v>
      </c>
      <c r="P3361" s="6">
        <f t="shared" si="208"/>
        <v>184.78260869565219</v>
      </c>
      <c r="Q3361" t="s">
        <v>8334</v>
      </c>
      <c r="R3361" t="s">
        <v>8335</v>
      </c>
      <c r="S3361" s="13">
        <f t="shared" si="209"/>
        <v>42746.057106481487</v>
      </c>
      <c r="T3361" s="13">
        <f t="shared" si="210"/>
        <v>42790.848773148151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11"/>
        <v>1.0137777777777779</v>
      </c>
      <c r="P3362" s="6">
        <f t="shared" si="208"/>
        <v>126.72222222222223</v>
      </c>
      <c r="Q3362" t="s">
        <v>8334</v>
      </c>
      <c r="R3362" t="s">
        <v>8335</v>
      </c>
      <c r="S3362" s="13">
        <f t="shared" si="209"/>
        <v>42697.082673611112</v>
      </c>
      <c r="T3362" s="13">
        <f t="shared" si="210"/>
        <v>42718.457638888889</v>
      </c>
    </row>
    <row r="3363" spans="1:20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11"/>
        <v>1.1346000000000001</v>
      </c>
      <c r="P3363" s="6">
        <f t="shared" si="208"/>
        <v>83.42647058823529</v>
      </c>
      <c r="Q3363" t="s">
        <v>8334</v>
      </c>
      <c r="R3363" t="s">
        <v>8335</v>
      </c>
      <c r="S3363" s="13">
        <f t="shared" si="209"/>
        <v>41866.025347222225</v>
      </c>
      <c r="T3363" s="13">
        <f t="shared" si="210"/>
        <v>41883.457638888889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11"/>
        <v>2.1800000000000002</v>
      </c>
      <c r="P3364" s="6">
        <f t="shared" si="208"/>
        <v>54.5</v>
      </c>
      <c r="Q3364" t="s">
        <v>8334</v>
      </c>
      <c r="R3364" t="s">
        <v>8335</v>
      </c>
      <c r="S3364" s="13">
        <f t="shared" si="209"/>
        <v>42056.091631944444</v>
      </c>
      <c r="T3364" s="13">
        <f t="shared" si="210"/>
        <v>42069.996527777774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11"/>
        <v>1.0141935483870967</v>
      </c>
      <c r="P3365" s="6">
        <f t="shared" si="208"/>
        <v>302.30769230769232</v>
      </c>
      <c r="Q3365" t="s">
        <v>8334</v>
      </c>
      <c r="R3365" t="s">
        <v>8335</v>
      </c>
      <c r="S3365" s="13">
        <f t="shared" si="209"/>
        <v>41851.771354166667</v>
      </c>
      <c r="T3365" s="13">
        <f t="shared" si="210"/>
        <v>41870.458333333328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11"/>
        <v>1.0593333333333332</v>
      </c>
      <c r="P3366" s="6">
        <f t="shared" si="208"/>
        <v>44.138888888888886</v>
      </c>
      <c r="Q3366" t="s">
        <v>8334</v>
      </c>
      <c r="R3366" t="s">
        <v>8335</v>
      </c>
      <c r="S3366" s="13">
        <f t="shared" si="209"/>
        <v>42422.977418981478</v>
      </c>
      <c r="T3366" s="13">
        <f t="shared" si="210"/>
        <v>42444.666666666664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11"/>
        <v>1.04</v>
      </c>
      <c r="P3367" s="6">
        <f t="shared" si="208"/>
        <v>866.66666666666663</v>
      </c>
      <c r="Q3367" t="s">
        <v>8334</v>
      </c>
      <c r="R3367" t="s">
        <v>8335</v>
      </c>
      <c r="S3367" s="13">
        <f t="shared" si="209"/>
        <v>42321.101759259262</v>
      </c>
      <c r="T3367" s="13">
        <f t="shared" si="210"/>
        <v>42350.893425925926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11"/>
        <v>2.21</v>
      </c>
      <c r="P3368" s="6">
        <f t="shared" si="208"/>
        <v>61.388888888888886</v>
      </c>
      <c r="Q3368" t="s">
        <v>8334</v>
      </c>
      <c r="R3368" t="s">
        <v>8335</v>
      </c>
      <c r="S3368" s="13">
        <f t="shared" si="209"/>
        <v>42107.067557870367</v>
      </c>
      <c r="T3368" s="13">
        <f t="shared" si="210"/>
        <v>42136.859224537031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11"/>
        <v>1.1866666666666668</v>
      </c>
      <c r="P3369" s="6">
        <f t="shared" si="208"/>
        <v>29.666666666666668</v>
      </c>
      <c r="Q3369" t="s">
        <v>8334</v>
      </c>
      <c r="R3369" t="s">
        <v>8335</v>
      </c>
      <c r="S3369" s="13">
        <f t="shared" si="209"/>
        <v>42192.933958333335</v>
      </c>
      <c r="T3369" s="13">
        <f t="shared" si="210"/>
        <v>42217.725624999999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11"/>
        <v>1.046</v>
      </c>
      <c r="P3370" s="6">
        <f t="shared" si="208"/>
        <v>45.478260869565219</v>
      </c>
      <c r="Q3370" t="s">
        <v>8334</v>
      </c>
      <c r="R3370" t="s">
        <v>8335</v>
      </c>
      <c r="S3370" s="13">
        <f t="shared" si="209"/>
        <v>41969.199756944443</v>
      </c>
      <c r="T3370" s="13">
        <f t="shared" si="210"/>
        <v>42004.999999999993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11"/>
        <v>1.0389999999999999</v>
      </c>
      <c r="P3371" s="6">
        <f t="shared" si="208"/>
        <v>96.203703703703709</v>
      </c>
      <c r="Q3371" t="s">
        <v>8334</v>
      </c>
      <c r="R3371" t="s">
        <v>8335</v>
      </c>
      <c r="S3371" s="13">
        <f t="shared" si="209"/>
        <v>42690.041435185187</v>
      </c>
      <c r="T3371" s="13">
        <f t="shared" si="210"/>
        <v>42749.833101851851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11"/>
        <v>1.1773333333333333</v>
      </c>
      <c r="P3372" s="6">
        <f t="shared" si="208"/>
        <v>67.92307692307692</v>
      </c>
      <c r="Q3372" t="s">
        <v>8334</v>
      </c>
      <c r="R3372" t="s">
        <v>8335</v>
      </c>
      <c r="S3372" s="13">
        <f t="shared" si="209"/>
        <v>42690.334317129629</v>
      </c>
      <c r="T3372" s="13">
        <f t="shared" si="210"/>
        <v>42721.124999999993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11"/>
        <v>1.385</v>
      </c>
      <c r="P3373" s="6">
        <f t="shared" si="208"/>
        <v>30.777777777777779</v>
      </c>
      <c r="Q3373" t="s">
        <v>8334</v>
      </c>
      <c r="R3373" t="s">
        <v>8335</v>
      </c>
      <c r="S3373" s="13">
        <f t="shared" si="209"/>
        <v>42312.874594907407</v>
      </c>
      <c r="T3373" s="13">
        <f t="shared" si="210"/>
        <v>42340.666261574072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11"/>
        <v>1.0349999999999999</v>
      </c>
      <c r="P3374" s="6">
        <f t="shared" si="208"/>
        <v>38.333333333333336</v>
      </c>
      <c r="Q3374" t="s">
        <v>8334</v>
      </c>
      <c r="R3374" t="s">
        <v>8335</v>
      </c>
      <c r="S3374" s="13">
        <f t="shared" si="209"/>
        <v>41855.548101851848</v>
      </c>
      <c r="T3374" s="13">
        <f t="shared" si="210"/>
        <v>41875.999305555553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11"/>
        <v>1.0024999999999999</v>
      </c>
      <c r="P3375" s="6">
        <f t="shared" si="208"/>
        <v>66.833333333333329</v>
      </c>
      <c r="Q3375" t="s">
        <v>8334</v>
      </c>
      <c r="R3375" t="s">
        <v>8335</v>
      </c>
      <c r="S3375" s="13">
        <f t="shared" si="209"/>
        <v>42179.854629629626</v>
      </c>
      <c r="T3375" s="13">
        <f t="shared" si="210"/>
        <v>42203.458333333336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11"/>
        <v>1.0657142857142856</v>
      </c>
      <c r="P3376" s="6">
        <f t="shared" si="208"/>
        <v>71.730769230769226</v>
      </c>
      <c r="Q3376" t="s">
        <v>8334</v>
      </c>
      <c r="R3376" t="s">
        <v>8335</v>
      </c>
      <c r="S3376" s="13">
        <f t="shared" si="209"/>
        <v>42275.731666666667</v>
      </c>
      <c r="T3376" s="13">
        <f t="shared" si="210"/>
        <v>42305.523333333331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11"/>
        <v>1</v>
      </c>
      <c r="P3377" s="6">
        <f t="shared" si="208"/>
        <v>176.47058823529412</v>
      </c>
      <c r="Q3377" t="s">
        <v>8334</v>
      </c>
      <c r="R3377" t="s">
        <v>8335</v>
      </c>
      <c r="S3377" s="13">
        <f t="shared" si="209"/>
        <v>41765.610798611109</v>
      </c>
      <c r="T3377" s="13">
        <f t="shared" si="210"/>
        <v>41777.402465277773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11"/>
        <v>1.0001249999999999</v>
      </c>
      <c r="P3378" s="6">
        <f t="shared" si="208"/>
        <v>421.10526315789474</v>
      </c>
      <c r="Q3378" t="s">
        <v>8334</v>
      </c>
      <c r="R3378" t="s">
        <v>8335</v>
      </c>
      <c r="S3378" s="13">
        <f t="shared" si="209"/>
        <v>42059.701319444444</v>
      </c>
      <c r="T3378" s="13">
        <f t="shared" si="210"/>
        <v>42119.451319444437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11"/>
        <v>1.0105</v>
      </c>
      <c r="P3379" s="6">
        <f t="shared" si="208"/>
        <v>104.98701298701299</v>
      </c>
      <c r="Q3379" t="s">
        <v>8334</v>
      </c>
      <c r="R3379" t="s">
        <v>8335</v>
      </c>
      <c r="S3379" s="13">
        <f t="shared" si="209"/>
        <v>42053.732627314821</v>
      </c>
      <c r="T3379" s="13">
        <f t="shared" si="210"/>
        <v>42083.49722222222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11"/>
        <v>1.0763636363636364</v>
      </c>
      <c r="P3380" s="6">
        <f t="shared" si="208"/>
        <v>28.19047619047619</v>
      </c>
      <c r="Q3380" t="s">
        <v>8334</v>
      </c>
      <c r="R3380" t="s">
        <v>8335</v>
      </c>
      <c r="S3380" s="13">
        <f t="shared" si="209"/>
        <v>41858.355393518519</v>
      </c>
      <c r="T3380" s="13">
        <f t="shared" si="210"/>
        <v>41882.338888888888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11"/>
        <v>1.0365</v>
      </c>
      <c r="P3381" s="6">
        <f t="shared" si="208"/>
        <v>54.55263157894737</v>
      </c>
      <c r="Q3381" t="s">
        <v>8334</v>
      </c>
      <c r="R3381" t="s">
        <v>8335</v>
      </c>
      <c r="S3381" s="13">
        <f t="shared" si="209"/>
        <v>42225.513888888891</v>
      </c>
      <c r="T3381" s="13">
        <f t="shared" si="210"/>
        <v>42242.749999999993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11"/>
        <v>1.0443333333333333</v>
      </c>
      <c r="P3382" s="6">
        <f t="shared" si="208"/>
        <v>111.89285714285714</v>
      </c>
      <c r="Q3382" t="s">
        <v>8334</v>
      </c>
      <c r="R3382" t="s">
        <v>8335</v>
      </c>
      <c r="S3382" s="13">
        <f t="shared" si="209"/>
        <v>41937.95344907407</v>
      </c>
      <c r="T3382" s="13">
        <f t="shared" si="210"/>
        <v>41972.786782407398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11"/>
        <v>1.0225</v>
      </c>
      <c r="P3383" s="6">
        <f t="shared" si="208"/>
        <v>85.208333333333329</v>
      </c>
      <c r="Q3383" t="s">
        <v>8334</v>
      </c>
      <c r="R3383" t="s">
        <v>8335</v>
      </c>
      <c r="S3383" s="13">
        <f t="shared" si="209"/>
        <v>42044.184988425928</v>
      </c>
      <c r="T3383" s="13">
        <f t="shared" si="210"/>
        <v>42073.934988425921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11"/>
        <v>1.0074285714285713</v>
      </c>
      <c r="P3384" s="6">
        <f t="shared" si="208"/>
        <v>76.652173913043484</v>
      </c>
      <c r="Q3384" t="s">
        <v>8334</v>
      </c>
      <c r="R3384" t="s">
        <v>8335</v>
      </c>
      <c r="S3384" s="13">
        <f t="shared" si="209"/>
        <v>42559.431203703702</v>
      </c>
      <c r="T3384" s="13">
        <f t="shared" si="210"/>
        <v>42583.749305555553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11"/>
        <v>1.1171428571428572</v>
      </c>
      <c r="P3385" s="6">
        <f t="shared" si="208"/>
        <v>65.166666666666671</v>
      </c>
      <c r="Q3385" t="s">
        <v>8334</v>
      </c>
      <c r="R3385" t="s">
        <v>8335</v>
      </c>
      <c r="S3385" s="13">
        <f t="shared" si="209"/>
        <v>42524.782638888893</v>
      </c>
      <c r="T3385" s="13">
        <f t="shared" si="210"/>
        <v>42544.574305555558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11"/>
        <v>1.0001100000000001</v>
      </c>
      <c r="P3386" s="6">
        <f t="shared" si="208"/>
        <v>93.760312499999998</v>
      </c>
      <c r="Q3386" t="s">
        <v>8334</v>
      </c>
      <c r="R3386" t="s">
        <v>8335</v>
      </c>
      <c r="S3386" s="13">
        <f t="shared" si="209"/>
        <v>42292.087592592594</v>
      </c>
      <c r="T3386" s="13">
        <f t="shared" si="210"/>
        <v>42328.916666666664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11"/>
        <v>1</v>
      </c>
      <c r="P3387" s="6">
        <f t="shared" si="208"/>
        <v>133.33333333333334</v>
      </c>
      <c r="Q3387" t="s">
        <v>8334</v>
      </c>
      <c r="R3387" t="s">
        <v>8335</v>
      </c>
      <c r="S3387" s="13">
        <f t="shared" si="209"/>
        <v>41953.8675</v>
      </c>
      <c r="T3387" s="13">
        <f t="shared" si="210"/>
        <v>41983.659166666665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11"/>
        <v>1.05</v>
      </c>
      <c r="P3388" s="6">
        <f t="shared" si="208"/>
        <v>51.219512195121951</v>
      </c>
      <c r="Q3388" t="s">
        <v>8334</v>
      </c>
      <c r="R3388" t="s">
        <v>8335</v>
      </c>
      <c r="S3388" s="13">
        <f t="shared" si="209"/>
        <v>41946.644745370373</v>
      </c>
      <c r="T3388" s="13">
        <f t="shared" si="210"/>
        <v>41976.436412037037</v>
      </c>
    </row>
    <row r="3389" spans="1:20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11"/>
        <v>1.1686666666666667</v>
      </c>
      <c r="P3389" s="6">
        <f t="shared" si="208"/>
        <v>100.17142857142858</v>
      </c>
      <c r="Q3389" t="s">
        <v>8334</v>
      </c>
      <c r="R3389" t="s">
        <v>8335</v>
      </c>
      <c r="S3389" s="13">
        <f t="shared" si="209"/>
        <v>41947.762592592589</v>
      </c>
      <c r="T3389" s="13">
        <f t="shared" si="210"/>
        <v>41987.554259259261</v>
      </c>
    </row>
    <row r="3390" spans="1:20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11"/>
        <v>1.038</v>
      </c>
      <c r="P3390" s="6">
        <f t="shared" si="208"/>
        <v>34.6</v>
      </c>
      <c r="Q3390" t="s">
        <v>8334</v>
      </c>
      <c r="R3390" t="s">
        <v>8335</v>
      </c>
      <c r="S3390" s="13">
        <f t="shared" si="209"/>
        <v>42143.461122685185</v>
      </c>
      <c r="T3390" s="13">
        <f t="shared" si="210"/>
        <v>42173.252789351849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11"/>
        <v>1.145</v>
      </c>
      <c r="P3391" s="6">
        <f t="shared" si="208"/>
        <v>184.67741935483872</v>
      </c>
      <c r="Q3391" t="s">
        <v>8334</v>
      </c>
      <c r="R3391" t="s">
        <v>8335</v>
      </c>
      <c r="S3391" s="13">
        <f t="shared" si="209"/>
        <v>42494.563449074078</v>
      </c>
      <c r="T3391" s="13">
        <f t="shared" si="210"/>
        <v>42524.355115740742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11"/>
        <v>1.024</v>
      </c>
      <c r="P3392" s="6">
        <f t="shared" si="208"/>
        <v>69.818181818181813</v>
      </c>
      <c r="Q3392" t="s">
        <v>8334</v>
      </c>
      <c r="R3392" t="s">
        <v>8335</v>
      </c>
      <c r="S3392" s="13">
        <f t="shared" si="209"/>
        <v>41815.774826388886</v>
      </c>
      <c r="T3392" s="13">
        <f t="shared" si="210"/>
        <v>41830.56649305555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11"/>
        <v>2.23</v>
      </c>
      <c r="P3393" s="6">
        <f t="shared" si="208"/>
        <v>61.944444444444443</v>
      </c>
      <c r="Q3393" t="s">
        <v>8334</v>
      </c>
      <c r="R3393" t="s">
        <v>8335</v>
      </c>
      <c r="S3393" s="13">
        <f t="shared" si="209"/>
        <v>41830.545694444445</v>
      </c>
      <c r="T3393" s="13">
        <f t="shared" si="210"/>
        <v>41859.727777777778</v>
      </c>
    </row>
    <row r="3394" spans="1:20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11"/>
        <v>1</v>
      </c>
      <c r="P3394" s="6">
        <f t="shared" si="208"/>
        <v>41.666666666666664</v>
      </c>
      <c r="Q3394" t="s">
        <v>8334</v>
      </c>
      <c r="R3394" t="s">
        <v>8335</v>
      </c>
      <c r="S3394" s="13">
        <f t="shared" si="209"/>
        <v>42446.845543981486</v>
      </c>
      <c r="T3394" s="13">
        <f t="shared" si="210"/>
        <v>42496.63721064815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211"/>
        <v>1.0580000000000001</v>
      </c>
      <c r="P3395" s="6">
        <f t="shared" ref="P3395:P3458" si="212">E3395/L3395</f>
        <v>36.06818181818182</v>
      </c>
      <c r="Q3395" t="s">
        <v>8334</v>
      </c>
      <c r="R3395" t="s">
        <v>8335</v>
      </c>
      <c r="S3395" s="13">
        <f t="shared" ref="S3395:S3458" si="213">(((J3395/60)/60)/24)+DATE(1970,1,1)</f>
        <v>41923.921643518523</v>
      </c>
      <c r="T3395" s="13">
        <f t="shared" ref="T3395:T3458" si="214">(((I3395/60)/60)/24)+DATE(1970,1,1)+(-5/24)</f>
        <v>41948.823611111111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ref="O3396:O3459" si="215">E3396/D3396</f>
        <v>1.4236363636363636</v>
      </c>
      <c r="P3396" s="6">
        <f t="shared" si="212"/>
        <v>29</v>
      </c>
      <c r="Q3396" t="s">
        <v>8334</v>
      </c>
      <c r="R3396" t="s">
        <v>8335</v>
      </c>
      <c r="S3396" s="13">
        <f t="shared" si="213"/>
        <v>41817.59542824074</v>
      </c>
      <c r="T3396" s="13">
        <f t="shared" si="214"/>
        <v>41847.387094907404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5"/>
        <v>1.84</v>
      </c>
      <c r="P3397" s="6">
        <f t="shared" si="212"/>
        <v>24.210526315789473</v>
      </c>
      <c r="Q3397" t="s">
        <v>8334</v>
      </c>
      <c r="R3397" t="s">
        <v>8335</v>
      </c>
      <c r="S3397" s="13">
        <f t="shared" si="213"/>
        <v>42140.712314814817</v>
      </c>
      <c r="T3397" s="13">
        <f t="shared" si="214"/>
        <v>42154.548611111109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5"/>
        <v>1.0433333333333332</v>
      </c>
      <c r="P3398" s="6">
        <f t="shared" si="212"/>
        <v>55.892857142857146</v>
      </c>
      <c r="Q3398" t="s">
        <v>8334</v>
      </c>
      <c r="R3398" t="s">
        <v>8335</v>
      </c>
      <c r="S3398" s="13">
        <f t="shared" si="213"/>
        <v>41764.44663194444</v>
      </c>
      <c r="T3398" s="13">
        <f t="shared" si="214"/>
        <v>41790.957638888889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5"/>
        <v>1.1200000000000001</v>
      </c>
      <c r="P3399" s="6">
        <f t="shared" si="212"/>
        <v>11.666666666666666</v>
      </c>
      <c r="Q3399" t="s">
        <v>8334</v>
      </c>
      <c r="R3399" t="s">
        <v>8335</v>
      </c>
      <c r="S3399" s="13">
        <f t="shared" si="213"/>
        <v>42378.478344907402</v>
      </c>
      <c r="T3399" s="13">
        <f t="shared" si="214"/>
        <v>42418.708333333336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5"/>
        <v>1.1107499999999999</v>
      </c>
      <c r="P3400" s="6">
        <f t="shared" si="212"/>
        <v>68.353846153846149</v>
      </c>
      <c r="Q3400" t="s">
        <v>8334</v>
      </c>
      <c r="R3400" t="s">
        <v>8335</v>
      </c>
      <c r="S3400" s="13">
        <f t="shared" si="213"/>
        <v>41941.75203703704</v>
      </c>
      <c r="T3400" s="13">
        <f t="shared" si="214"/>
        <v>41964.499999999993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5"/>
        <v>1.0375000000000001</v>
      </c>
      <c r="P3401" s="6">
        <f t="shared" si="212"/>
        <v>27.065217391304348</v>
      </c>
      <c r="Q3401" t="s">
        <v>8334</v>
      </c>
      <c r="R3401" t="s">
        <v>8335</v>
      </c>
      <c r="S3401" s="13">
        <f t="shared" si="213"/>
        <v>42026.920428240745</v>
      </c>
      <c r="T3401" s="13">
        <f t="shared" si="214"/>
        <v>42056.712094907409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5"/>
        <v>1.0041</v>
      </c>
      <c r="P3402" s="6">
        <f t="shared" si="212"/>
        <v>118.12941176470588</v>
      </c>
      <c r="Q3402" t="s">
        <v>8334</v>
      </c>
      <c r="R3402" t="s">
        <v>8335</v>
      </c>
      <c r="S3402" s="13">
        <f t="shared" si="213"/>
        <v>41834.953865740739</v>
      </c>
      <c r="T3402" s="13">
        <f t="shared" si="214"/>
        <v>41879.745532407404</v>
      </c>
    </row>
    <row r="3403" spans="1:20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5"/>
        <v>1.0186206896551724</v>
      </c>
      <c r="P3403" s="6">
        <f t="shared" si="212"/>
        <v>44.757575757575758</v>
      </c>
      <c r="Q3403" t="s">
        <v>8334</v>
      </c>
      <c r="R3403" t="s">
        <v>8335</v>
      </c>
      <c r="S3403" s="13">
        <f t="shared" si="213"/>
        <v>42193.723912037036</v>
      </c>
      <c r="T3403" s="13">
        <f t="shared" si="214"/>
        <v>42223.5155787037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5"/>
        <v>1.0976666666666666</v>
      </c>
      <c r="P3404" s="6">
        <f t="shared" si="212"/>
        <v>99.787878787878782</v>
      </c>
      <c r="Q3404" t="s">
        <v>8334</v>
      </c>
      <c r="R3404" t="s">
        <v>8335</v>
      </c>
      <c r="S3404" s="13">
        <f t="shared" si="213"/>
        <v>42290.61855324074</v>
      </c>
      <c r="T3404" s="13">
        <f t="shared" si="214"/>
        <v>42319.896527777775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5"/>
        <v>1</v>
      </c>
      <c r="P3405" s="6">
        <f t="shared" si="212"/>
        <v>117.64705882352941</v>
      </c>
      <c r="Q3405" t="s">
        <v>8334</v>
      </c>
      <c r="R3405" t="s">
        <v>8335</v>
      </c>
      <c r="S3405" s="13">
        <f t="shared" si="213"/>
        <v>42150.462083333332</v>
      </c>
      <c r="T3405" s="13">
        <f t="shared" si="214"/>
        <v>42180.253749999996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5"/>
        <v>1.22</v>
      </c>
      <c r="P3406" s="6">
        <f t="shared" si="212"/>
        <v>203.33333333333334</v>
      </c>
      <c r="Q3406" t="s">
        <v>8334</v>
      </c>
      <c r="R3406" t="s">
        <v>8335</v>
      </c>
      <c r="S3406" s="13">
        <f t="shared" si="213"/>
        <v>42152.503495370373</v>
      </c>
      <c r="T3406" s="13">
        <f t="shared" si="214"/>
        <v>42172.295162037037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5"/>
        <v>1.3757142857142857</v>
      </c>
      <c r="P3407" s="6">
        <f t="shared" si="212"/>
        <v>28.323529411764707</v>
      </c>
      <c r="Q3407" t="s">
        <v>8334</v>
      </c>
      <c r="R3407" t="s">
        <v>8335</v>
      </c>
      <c r="S3407" s="13">
        <f t="shared" si="213"/>
        <v>42410.017199074078</v>
      </c>
      <c r="T3407" s="13">
        <f t="shared" si="214"/>
        <v>42430.790972222218</v>
      </c>
    </row>
    <row r="3408" spans="1:20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5"/>
        <v>1.0031000000000001</v>
      </c>
      <c r="P3408" s="6">
        <f t="shared" si="212"/>
        <v>110.23076923076923</v>
      </c>
      <c r="Q3408" t="s">
        <v>8334</v>
      </c>
      <c r="R3408" t="s">
        <v>8335</v>
      </c>
      <c r="S3408" s="13">
        <f t="shared" si="213"/>
        <v>41791.492777777778</v>
      </c>
      <c r="T3408" s="13">
        <f t="shared" si="214"/>
        <v>41836.284444444442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5"/>
        <v>1.071</v>
      </c>
      <c r="P3409" s="6">
        <f t="shared" si="212"/>
        <v>31.970149253731343</v>
      </c>
      <c r="Q3409" t="s">
        <v>8334</v>
      </c>
      <c r="R3409" t="s">
        <v>8335</v>
      </c>
      <c r="S3409" s="13">
        <f t="shared" si="213"/>
        <v>41796.422326388885</v>
      </c>
      <c r="T3409" s="13">
        <f t="shared" si="214"/>
        <v>41826.21399305555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5"/>
        <v>2.11</v>
      </c>
      <c r="P3410" s="6">
        <f t="shared" si="212"/>
        <v>58.611111111111114</v>
      </c>
      <c r="Q3410" t="s">
        <v>8334</v>
      </c>
      <c r="R3410" t="s">
        <v>8335</v>
      </c>
      <c r="S3410" s="13">
        <f t="shared" si="213"/>
        <v>41808.991944444446</v>
      </c>
      <c r="T3410" s="13">
        <f t="shared" si="214"/>
        <v>41838.78361111111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5"/>
        <v>1.236</v>
      </c>
      <c r="P3411" s="6">
        <f t="shared" si="212"/>
        <v>29.428571428571427</v>
      </c>
      <c r="Q3411" t="s">
        <v>8334</v>
      </c>
      <c r="R3411" t="s">
        <v>8335</v>
      </c>
      <c r="S3411" s="13">
        <f t="shared" si="213"/>
        <v>42544.814328703709</v>
      </c>
      <c r="T3411" s="13">
        <f t="shared" si="214"/>
        <v>42582.665277777771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5"/>
        <v>1.085</v>
      </c>
      <c r="P3412" s="6">
        <f t="shared" si="212"/>
        <v>81.375</v>
      </c>
      <c r="Q3412" t="s">
        <v>8334</v>
      </c>
      <c r="R3412" t="s">
        <v>8335</v>
      </c>
      <c r="S3412" s="13">
        <f t="shared" si="213"/>
        <v>42500.041550925926</v>
      </c>
      <c r="T3412" s="13">
        <f t="shared" si="214"/>
        <v>42527.083333333336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5"/>
        <v>1.0356666666666667</v>
      </c>
      <c r="P3413" s="6">
        <f t="shared" si="212"/>
        <v>199.16666666666666</v>
      </c>
      <c r="Q3413" t="s">
        <v>8334</v>
      </c>
      <c r="R3413" t="s">
        <v>8335</v>
      </c>
      <c r="S3413" s="13">
        <f t="shared" si="213"/>
        <v>42265.022824074069</v>
      </c>
      <c r="T3413" s="13">
        <f t="shared" si="214"/>
        <v>42284.814490740733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5"/>
        <v>1</v>
      </c>
      <c r="P3414" s="6">
        <f t="shared" si="212"/>
        <v>115.38461538461539</v>
      </c>
      <c r="Q3414" t="s">
        <v>8334</v>
      </c>
      <c r="R3414" t="s">
        <v>8335</v>
      </c>
      <c r="S3414" s="13">
        <f t="shared" si="213"/>
        <v>41879.959050925929</v>
      </c>
      <c r="T3414" s="13">
        <f t="shared" si="214"/>
        <v>41909.750717592593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5"/>
        <v>1.3</v>
      </c>
      <c r="P3415" s="6">
        <f t="shared" si="212"/>
        <v>46.428571428571431</v>
      </c>
      <c r="Q3415" t="s">
        <v>8334</v>
      </c>
      <c r="R3415" t="s">
        <v>8335</v>
      </c>
      <c r="S3415" s="13">
        <f t="shared" si="213"/>
        <v>42053.733078703706</v>
      </c>
      <c r="T3415" s="13">
        <f t="shared" si="214"/>
        <v>42062.999305555553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5"/>
        <v>1.0349999999999999</v>
      </c>
      <c r="P3416" s="6">
        <f t="shared" si="212"/>
        <v>70.568181818181813</v>
      </c>
      <c r="Q3416" t="s">
        <v>8334</v>
      </c>
      <c r="R3416" t="s">
        <v>8335</v>
      </c>
      <c r="S3416" s="13">
        <f t="shared" si="213"/>
        <v>42675.832465277781</v>
      </c>
      <c r="T3416" s="13">
        <f t="shared" si="214"/>
        <v>42705.124305555553</v>
      </c>
    </row>
    <row r="3417" spans="1:20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5"/>
        <v>1</v>
      </c>
      <c r="P3417" s="6">
        <f t="shared" si="212"/>
        <v>22.222222222222221</v>
      </c>
      <c r="Q3417" t="s">
        <v>8334</v>
      </c>
      <c r="R3417" t="s">
        <v>8335</v>
      </c>
      <c r="S3417" s="13">
        <f t="shared" si="213"/>
        <v>42467.144166666665</v>
      </c>
      <c r="T3417" s="13">
        <f t="shared" si="214"/>
        <v>42477.770833333336</v>
      </c>
    </row>
    <row r="3418" spans="1:20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5"/>
        <v>1.196</v>
      </c>
      <c r="P3418" s="6">
        <f t="shared" si="212"/>
        <v>159.46666666666667</v>
      </c>
      <c r="Q3418" t="s">
        <v>8334</v>
      </c>
      <c r="R3418" t="s">
        <v>8335</v>
      </c>
      <c r="S3418" s="13">
        <f t="shared" si="213"/>
        <v>42089.412557870368</v>
      </c>
      <c r="T3418" s="13">
        <f t="shared" si="214"/>
        <v>42117.562499999993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5"/>
        <v>1.0000058823529412</v>
      </c>
      <c r="P3419" s="6">
        <f t="shared" si="212"/>
        <v>37.777999999999999</v>
      </c>
      <c r="Q3419" t="s">
        <v>8334</v>
      </c>
      <c r="R3419" t="s">
        <v>8335</v>
      </c>
      <c r="S3419" s="13">
        <f t="shared" si="213"/>
        <v>41894.91375</v>
      </c>
      <c r="T3419" s="13">
        <f t="shared" si="214"/>
        <v>41937.821527777778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5"/>
        <v>1.00875</v>
      </c>
      <c r="P3420" s="6">
        <f t="shared" si="212"/>
        <v>72.053571428571431</v>
      </c>
      <c r="Q3420" t="s">
        <v>8334</v>
      </c>
      <c r="R3420" t="s">
        <v>8335</v>
      </c>
      <c r="S3420" s="13">
        <f t="shared" si="213"/>
        <v>41752.83457175926</v>
      </c>
      <c r="T3420" s="13">
        <f t="shared" si="214"/>
        <v>41782.626238425924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5"/>
        <v>1.0654545454545454</v>
      </c>
      <c r="P3421" s="6">
        <f t="shared" si="212"/>
        <v>63.695652173913047</v>
      </c>
      <c r="Q3421" t="s">
        <v>8334</v>
      </c>
      <c r="R3421" t="s">
        <v>8335</v>
      </c>
      <c r="S3421" s="13">
        <f t="shared" si="213"/>
        <v>42448.821585648147</v>
      </c>
      <c r="T3421" s="13">
        <f t="shared" si="214"/>
        <v>42466.687499999993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5"/>
        <v>1.38</v>
      </c>
      <c r="P3422" s="6">
        <f t="shared" si="212"/>
        <v>28.411764705882351</v>
      </c>
      <c r="Q3422" t="s">
        <v>8334</v>
      </c>
      <c r="R3422" t="s">
        <v>8335</v>
      </c>
      <c r="S3422" s="13">
        <f t="shared" si="213"/>
        <v>42405.090300925927</v>
      </c>
      <c r="T3422" s="13">
        <f t="shared" si="214"/>
        <v>42413.791666666664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5"/>
        <v>1.0115000000000001</v>
      </c>
      <c r="P3423" s="6">
        <f t="shared" si="212"/>
        <v>103.21428571428571</v>
      </c>
      <c r="Q3423" t="s">
        <v>8334</v>
      </c>
      <c r="R3423" t="s">
        <v>8335</v>
      </c>
      <c r="S3423" s="13">
        <f t="shared" si="213"/>
        <v>42037.791238425925</v>
      </c>
      <c r="T3423" s="13">
        <f t="shared" si="214"/>
        <v>42067.582905092589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5"/>
        <v>1.091</v>
      </c>
      <c r="P3424" s="6">
        <f t="shared" si="212"/>
        <v>71.152173913043484</v>
      </c>
      <c r="Q3424" t="s">
        <v>8334</v>
      </c>
      <c r="R3424" t="s">
        <v>8335</v>
      </c>
      <c r="S3424" s="13">
        <f t="shared" si="213"/>
        <v>42323.562222222223</v>
      </c>
      <c r="T3424" s="13">
        <f t="shared" si="214"/>
        <v>42351.791666666664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5"/>
        <v>1.4</v>
      </c>
      <c r="P3425" s="6">
        <f t="shared" si="212"/>
        <v>35</v>
      </c>
      <c r="Q3425" t="s">
        <v>8334</v>
      </c>
      <c r="R3425" t="s">
        <v>8335</v>
      </c>
      <c r="S3425" s="13">
        <f t="shared" si="213"/>
        <v>42088.911354166667</v>
      </c>
      <c r="T3425" s="13">
        <f t="shared" si="214"/>
        <v>42118.703020833331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5"/>
        <v>1.0358333333333334</v>
      </c>
      <c r="P3426" s="6">
        <f t="shared" si="212"/>
        <v>81.776315789473685</v>
      </c>
      <c r="Q3426" t="s">
        <v>8334</v>
      </c>
      <c r="R3426" t="s">
        <v>8335</v>
      </c>
      <c r="S3426" s="13">
        <f t="shared" si="213"/>
        <v>42018.676898148144</v>
      </c>
      <c r="T3426" s="13">
        <f t="shared" si="214"/>
        <v>42040.082638888889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5"/>
        <v>1.0297033333333332</v>
      </c>
      <c r="P3427" s="6">
        <f t="shared" si="212"/>
        <v>297.02980769230766</v>
      </c>
      <c r="Q3427" t="s">
        <v>8334</v>
      </c>
      <c r="R3427" t="s">
        <v>8335</v>
      </c>
      <c r="S3427" s="13">
        <f t="shared" si="213"/>
        <v>41884.617314814815</v>
      </c>
      <c r="T3427" s="13">
        <f t="shared" si="214"/>
        <v>41916.40898148148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5"/>
        <v>1.0813333333333333</v>
      </c>
      <c r="P3428" s="6">
        <f t="shared" si="212"/>
        <v>46.609195402298852</v>
      </c>
      <c r="Q3428" t="s">
        <v>8334</v>
      </c>
      <c r="R3428" t="s">
        <v>8335</v>
      </c>
      <c r="S3428" s="13">
        <f t="shared" si="213"/>
        <v>41884.056747685187</v>
      </c>
      <c r="T3428" s="13">
        <f t="shared" si="214"/>
        <v>41902.875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5"/>
        <v>1</v>
      </c>
      <c r="P3429" s="6">
        <f t="shared" si="212"/>
        <v>51.724137931034484</v>
      </c>
      <c r="Q3429" t="s">
        <v>8334</v>
      </c>
      <c r="R3429" t="s">
        <v>8335</v>
      </c>
      <c r="S3429" s="13">
        <f t="shared" si="213"/>
        <v>41792.645277777774</v>
      </c>
      <c r="T3429" s="13">
        <f t="shared" si="214"/>
        <v>41822.436944444438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5"/>
        <v>1.0275000000000001</v>
      </c>
      <c r="P3430" s="6">
        <f t="shared" si="212"/>
        <v>40.294117647058826</v>
      </c>
      <c r="Q3430" t="s">
        <v>8334</v>
      </c>
      <c r="R3430" t="s">
        <v>8335</v>
      </c>
      <c r="S3430" s="13">
        <f t="shared" si="213"/>
        <v>42038.720451388886</v>
      </c>
      <c r="T3430" s="13">
        <f t="shared" si="214"/>
        <v>42063.499999999993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5"/>
        <v>1.3</v>
      </c>
      <c r="P3431" s="6">
        <f t="shared" si="212"/>
        <v>16.25</v>
      </c>
      <c r="Q3431" t="s">
        <v>8334</v>
      </c>
      <c r="R3431" t="s">
        <v>8335</v>
      </c>
      <c r="S3431" s="13">
        <f t="shared" si="213"/>
        <v>42662.021539351852</v>
      </c>
      <c r="T3431" s="13">
        <f t="shared" si="214"/>
        <v>42675.813206018516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5"/>
        <v>1.0854949999999999</v>
      </c>
      <c r="P3432" s="6">
        <f t="shared" si="212"/>
        <v>30.152638888888887</v>
      </c>
      <c r="Q3432" t="s">
        <v>8334</v>
      </c>
      <c r="R3432" t="s">
        <v>8335</v>
      </c>
      <c r="S3432" s="13">
        <f t="shared" si="213"/>
        <v>41820.945613425924</v>
      </c>
      <c r="T3432" s="13">
        <f t="shared" si="214"/>
        <v>41850.737280092588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5"/>
        <v>1</v>
      </c>
      <c r="P3433" s="6">
        <f t="shared" si="212"/>
        <v>95.238095238095241</v>
      </c>
      <c r="Q3433" t="s">
        <v>8334</v>
      </c>
      <c r="R3433" t="s">
        <v>8335</v>
      </c>
      <c r="S3433" s="13">
        <f t="shared" si="213"/>
        <v>41839.730937500004</v>
      </c>
      <c r="T3433" s="13">
        <f t="shared" si="214"/>
        <v>41869.522604166668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5"/>
        <v>1.0965</v>
      </c>
      <c r="P3434" s="6">
        <f t="shared" si="212"/>
        <v>52.214285714285715</v>
      </c>
      <c r="Q3434" t="s">
        <v>8334</v>
      </c>
      <c r="R3434" t="s">
        <v>8335</v>
      </c>
      <c r="S3434" s="13">
        <f t="shared" si="213"/>
        <v>42380.581180555557</v>
      </c>
      <c r="T3434" s="13">
        <f t="shared" si="214"/>
        <v>42405.708333333336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5"/>
        <v>1.0026315789473683</v>
      </c>
      <c r="P3435" s="6">
        <f t="shared" si="212"/>
        <v>134.1549295774648</v>
      </c>
      <c r="Q3435" t="s">
        <v>8334</v>
      </c>
      <c r="R3435" t="s">
        <v>8335</v>
      </c>
      <c r="S3435" s="13">
        <f t="shared" si="213"/>
        <v>41776.063136574077</v>
      </c>
      <c r="T3435" s="13">
        <f t="shared" si="214"/>
        <v>41806.916666666664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5"/>
        <v>1.0555000000000001</v>
      </c>
      <c r="P3436" s="6">
        <f t="shared" si="212"/>
        <v>62.827380952380949</v>
      </c>
      <c r="Q3436" t="s">
        <v>8334</v>
      </c>
      <c r="R3436" t="s">
        <v>8335</v>
      </c>
      <c r="S3436" s="13">
        <f t="shared" si="213"/>
        <v>41800.380428240744</v>
      </c>
      <c r="T3436" s="13">
        <f t="shared" si="214"/>
        <v>41830.172094907408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5"/>
        <v>1.1200000000000001</v>
      </c>
      <c r="P3437" s="6">
        <f t="shared" si="212"/>
        <v>58.94736842105263</v>
      </c>
      <c r="Q3437" t="s">
        <v>8334</v>
      </c>
      <c r="R3437" t="s">
        <v>8335</v>
      </c>
      <c r="S3437" s="13">
        <f t="shared" si="213"/>
        <v>42572.61681712963</v>
      </c>
      <c r="T3437" s="13">
        <f t="shared" si="214"/>
        <v>42588.916666666664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5"/>
        <v>1.0589999999999999</v>
      </c>
      <c r="P3438" s="6">
        <f t="shared" si="212"/>
        <v>143.1081081081081</v>
      </c>
      <c r="Q3438" t="s">
        <v>8334</v>
      </c>
      <c r="R3438" t="s">
        <v>8335</v>
      </c>
      <c r="S3438" s="13">
        <f t="shared" si="213"/>
        <v>41851.541585648149</v>
      </c>
      <c r="T3438" s="13">
        <f t="shared" si="214"/>
        <v>41872.477777777778</v>
      </c>
    </row>
    <row r="3439" spans="1:20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5"/>
        <v>1.01</v>
      </c>
      <c r="P3439" s="6">
        <f t="shared" si="212"/>
        <v>84.166666666666671</v>
      </c>
      <c r="Q3439" t="s">
        <v>8334</v>
      </c>
      <c r="R3439" t="s">
        <v>8335</v>
      </c>
      <c r="S3439" s="13">
        <f t="shared" si="213"/>
        <v>42205.710879629631</v>
      </c>
      <c r="T3439" s="13">
        <f t="shared" si="214"/>
        <v>42235.502546296295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5"/>
        <v>1.042</v>
      </c>
      <c r="P3440" s="6">
        <f t="shared" si="212"/>
        <v>186.07142857142858</v>
      </c>
      <c r="Q3440" t="s">
        <v>8334</v>
      </c>
      <c r="R3440" t="s">
        <v>8335</v>
      </c>
      <c r="S3440" s="13">
        <f t="shared" si="213"/>
        <v>42100.927858796291</v>
      </c>
      <c r="T3440" s="13">
        <f t="shared" si="214"/>
        <v>42126.666666666664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5"/>
        <v>1.3467833333333334</v>
      </c>
      <c r="P3441" s="6">
        <f t="shared" si="212"/>
        <v>89.785555555555561</v>
      </c>
      <c r="Q3441" t="s">
        <v>8334</v>
      </c>
      <c r="R3441" t="s">
        <v>8335</v>
      </c>
      <c r="S3441" s="13">
        <f t="shared" si="213"/>
        <v>42374.911226851851</v>
      </c>
      <c r="T3441" s="13">
        <f t="shared" si="214"/>
        <v>42387.999305555553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5"/>
        <v>1.052184</v>
      </c>
      <c r="P3442" s="6">
        <f t="shared" si="212"/>
        <v>64.157560975609755</v>
      </c>
      <c r="Q3442" t="s">
        <v>8334</v>
      </c>
      <c r="R3442" t="s">
        <v>8335</v>
      </c>
      <c r="S3442" s="13">
        <f t="shared" si="213"/>
        <v>41809.12300925926</v>
      </c>
      <c r="T3442" s="13">
        <f t="shared" si="214"/>
        <v>41831.46875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5"/>
        <v>1.026</v>
      </c>
      <c r="P3443" s="6">
        <f t="shared" si="212"/>
        <v>59.651162790697676</v>
      </c>
      <c r="Q3443" t="s">
        <v>8334</v>
      </c>
      <c r="R3443" t="s">
        <v>8335</v>
      </c>
      <c r="S3443" s="13">
        <f t="shared" si="213"/>
        <v>42294.429641203707</v>
      </c>
      <c r="T3443" s="13">
        <f t="shared" si="214"/>
        <v>42321.636805555558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5"/>
        <v>1</v>
      </c>
      <c r="P3444" s="6">
        <f t="shared" si="212"/>
        <v>31.25</v>
      </c>
      <c r="Q3444" t="s">
        <v>8334</v>
      </c>
      <c r="R3444" t="s">
        <v>8335</v>
      </c>
      <c r="S3444" s="13">
        <f t="shared" si="213"/>
        <v>42124.841111111105</v>
      </c>
      <c r="T3444" s="13">
        <f t="shared" si="214"/>
        <v>42154.63277777777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5"/>
        <v>1.855</v>
      </c>
      <c r="P3445" s="6">
        <f t="shared" si="212"/>
        <v>41.222222222222221</v>
      </c>
      <c r="Q3445" t="s">
        <v>8334</v>
      </c>
      <c r="R3445" t="s">
        <v>8335</v>
      </c>
      <c r="S3445" s="13">
        <f t="shared" si="213"/>
        <v>41861.524837962963</v>
      </c>
      <c r="T3445" s="13">
        <f t="shared" si="214"/>
        <v>41891.316504629627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5"/>
        <v>2.89</v>
      </c>
      <c r="P3446" s="6">
        <f t="shared" si="212"/>
        <v>43.35</v>
      </c>
      <c r="Q3446" t="s">
        <v>8334</v>
      </c>
      <c r="R3446" t="s">
        <v>8335</v>
      </c>
      <c r="S3446" s="13">
        <f t="shared" si="213"/>
        <v>42521.291504629626</v>
      </c>
      <c r="T3446" s="13">
        <f t="shared" si="214"/>
        <v>42529.374305555553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5"/>
        <v>1</v>
      </c>
      <c r="P3447" s="6">
        <f t="shared" si="212"/>
        <v>64.516129032258064</v>
      </c>
      <c r="Q3447" t="s">
        <v>8334</v>
      </c>
      <c r="R3447" t="s">
        <v>8335</v>
      </c>
      <c r="S3447" s="13">
        <f t="shared" si="213"/>
        <v>42272.530509259261</v>
      </c>
      <c r="T3447" s="13">
        <f t="shared" si="214"/>
        <v>42300.322175925925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5"/>
        <v>1.0820000000000001</v>
      </c>
      <c r="P3448" s="6">
        <f t="shared" si="212"/>
        <v>43.28</v>
      </c>
      <c r="Q3448" t="s">
        <v>8334</v>
      </c>
      <c r="R3448" t="s">
        <v>8335</v>
      </c>
      <c r="S3448" s="13">
        <f t="shared" si="213"/>
        <v>42016.832465277781</v>
      </c>
      <c r="T3448" s="13">
        <f t="shared" si="214"/>
        <v>42040.305555555555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5"/>
        <v>1.0780000000000001</v>
      </c>
      <c r="P3449" s="6">
        <f t="shared" si="212"/>
        <v>77</v>
      </c>
      <c r="Q3449" t="s">
        <v>8334</v>
      </c>
      <c r="R3449" t="s">
        <v>8335</v>
      </c>
      <c r="S3449" s="13">
        <f t="shared" si="213"/>
        <v>42402.889027777783</v>
      </c>
      <c r="T3449" s="13">
        <f t="shared" si="214"/>
        <v>42447.639027777775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5"/>
        <v>1.0976190476190477</v>
      </c>
      <c r="P3450" s="6">
        <f t="shared" si="212"/>
        <v>51.222222222222221</v>
      </c>
      <c r="Q3450" t="s">
        <v>8334</v>
      </c>
      <c r="R3450" t="s">
        <v>8335</v>
      </c>
      <c r="S3450" s="13">
        <f t="shared" si="213"/>
        <v>41960.119085648148</v>
      </c>
      <c r="T3450" s="13">
        <f t="shared" si="214"/>
        <v>41989.910752314812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5"/>
        <v>1.70625</v>
      </c>
      <c r="P3451" s="6">
        <f t="shared" si="212"/>
        <v>68.25</v>
      </c>
      <c r="Q3451" t="s">
        <v>8334</v>
      </c>
      <c r="R3451" t="s">
        <v>8335</v>
      </c>
      <c r="S3451" s="13">
        <f t="shared" si="213"/>
        <v>42532.052523148144</v>
      </c>
      <c r="T3451" s="13">
        <f t="shared" si="214"/>
        <v>42559.958333333336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5"/>
        <v>1.52</v>
      </c>
      <c r="P3452" s="6">
        <f t="shared" si="212"/>
        <v>19.487179487179485</v>
      </c>
      <c r="Q3452" t="s">
        <v>8334</v>
      </c>
      <c r="R3452" t="s">
        <v>8335</v>
      </c>
      <c r="S3452" s="13">
        <f t="shared" si="213"/>
        <v>42036.704525462963</v>
      </c>
      <c r="T3452" s="13">
        <f t="shared" si="214"/>
        <v>42096.454525462956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5"/>
        <v>1.0123076923076924</v>
      </c>
      <c r="P3453" s="6">
        <f t="shared" si="212"/>
        <v>41.125</v>
      </c>
      <c r="Q3453" t="s">
        <v>8334</v>
      </c>
      <c r="R3453" t="s">
        <v>8335</v>
      </c>
      <c r="S3453" s="13">
        <f t="shared" si="213"/>
        <v>42088.723692129628</v>
      </c>
      <c r="T3453" s="13">
        <f t="shared" si="214"/>
        <v>42115.515358796292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5"/>
        <v>1.532</v>
      </c>
      <c r="P3454" s="6">
        <f t="shared" si="212"/>
        <v>41.405405405405403</v>
      </c>
      <c r="Q3454" t="s">
        <v>8334</v>
      </c>
      <c r="R3454" t="s">
        <v>8335</v>
      </c>
      <c r="S3454" s="13">
        <f t="shared" si="213"/>
        <v>41820.639189814814</v>
      </c>
      <c r="T3454" s="13">
        <f t="shared" si="214"/>
        <v>41842.957638888889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5"/>
        <v>1.2833333333333334</v>
      </c>
      <c r="P3455" s="6">
        <f t="shared" si="212"/>
        <v>27.5</v>
      </c>
      <c r="Q3455" t="s">
        <v>8334</v>
      </c>
      <c r="R3455" t="s">
        <v>8335</v>
      </c>
      <c r="S3455" s="13">
        <f t="shared" si="213"/>
        <v>42535.97865740741</v>
      </c>
      <c r="T3455" s="13">
        <f t="shared" si="214"/>
        <v>42595.770324074074</v>
      </c>
    </row>
    <row r="3456" spans="1:20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5"/>
        <v>1.0071428571428571</v>
      </c>
      <c r="P3456" s="6">
        <f t="shared" si="212"/>
        <v>33.571428571428569</v>
      </c>
      <c r="Q3456" t="s">
        <v>8334</v>
      </c>
      <c r="R3456" t="s">
        <v>8335</v>
      </c>
      <c r="S3456" s="13">
        <f t="shared" si="213"/>
        <v>41821.698599537034</v>
      </c>
      <c r="T3456" s="13">
        <f t="shared" si="214"/>
        <v>41851.490266203698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5"/>
        <v>1.0065</v>
      </c>
      <c r="P3457" s="6">
        <f t="shared" si="212"/>
        <v>145.86956521739131</v>
      </c>
      <c r="Q3457" t="s">
        <v>8334</v>
      </c>
      <c r="R3457" t="s">
        <v>8335</v>
      </c>
      <c r="S3457" s="13">
        <f t="shared" si="213"/>
        <v>42626.7503125</v>
      </c>
      <c r="T3457" s="13">
        <f t="shared" si="214"/>
        <v>42656.541979166665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5"/>
        <v>1.913</v>
      </c>
      <c r="P3458" s="6">
        <f t="shared" si="212"/>
        <v>358.6875</v>
      </c>
      <c r="Q3458" t="s">
        <v>8334</v>
      </c>
      <c r="R3458" t="s">
        <v>8335</v>
      </c>
      <c r="S3458" s="13">
        <f t="shared" si="213"/>
        <v>41821.205636574072</v>
      </c>
      <c r="T3458" s="13">
        <f t="shared" si="214"/>
        <v>41852.082638888889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215"/>
        <v>1.4019999999999999</v>
      </c>
      <c r="P3459" s="6">
        <f t="shared" ref="P3459:P3522" si="216">E3459/L3459</f>
        <v>50.981818181818184</v>
      </c>
      <c r="Q3459" t="s">
        <v>8334</v>
      </c>
      <c r="R3459" t="s">
        <v>8335</v>
      </c>
      <c r="S3459" s="13">
        <f t="shared" ref="S3459:S3522" si="217">(((J3459/60)/60)/24)+DATE(1970,1,1)</f>
        <v>42016.706678240742</v>
      </c>
      <c r="T3459" s="13">
        <f t="shared" ref="T3459:T3522" si="218">(((I3459/60)/60)/24)+DATE(1970,1,1)+(-5/24)</f>
        <v>42047.040972222218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ref="O3460:O3523" si="219">E3460/D3460</f>
        <v>1.2433537832310839</v>
      </c>
      <c r="P3460" s="6">
        <f t="shared" si="216"/>
        <v>45.037037037037038</v>
      </c>
      <c r="Q3460" t="s">
        <v>8334</v>
      </c>
      <c r="R3460" t="s">
        <v>8335</v>
      </c>
      <c r="S3460" s="13">
        <f t="shared" si="217"/>
        <v>42011.202581018515</v>
      </c>
      <c r="T3460" s="13">
        <f t="shared" si="218"/>
        <v>42037.977083333331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9"/>
        <v>1.262</v>
      </c>
      <c r="P3461" s="6">
        <f t="shared" si="216"/>
        <v>17.527777777777779</v>
      </c>
      <c r="Q3461" t="s">
        <v>8334</v>
      </c>
      <c r="R3461" t="s">
        <v>8335</v>
      </c>
      <c r="S3461" s="13">
        <f t="shared" si="217"/>
        <v>42480.479861111111</v>
      </c>
      <c r="T3461" s="13">
        <f t="shared" si="218"/>
        <v>42510.271527777775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9"/>
        <v>1.9</v>
      </c>
      <c r="P3462" s="6">
        <f t="shared" si="216"/>
        <v>50</v>
      </c>
      <c r="Q3462" t="s">
        <v>8334</v>
      </c>
      <c r="R3462" t="s">
        <v>8335</v>
      </c>
      <c r="S3462" s="13">
        <f t="shared" si="217"/>
        <v>41852.527222222219</v>
      </c>
      <c r="T3462" s="13">
        <f t="shared" si="218"/>
        <v>41866.318888888884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9"/>
        <v>1.39</v>
      </c>
      <c r="P3463" s="6">
        <f t="shared" si="216"/>
        <v>57.916666666666664</v>
      </c>
      <c r="Q3463" t="s">
        <v>8334</v>
      </c>
      <c r="R3463" t="s">
        <v>8335</v>
      </c>
      <c r="S3463" s="13">
        <f t="shared" si="217"/>
        <v>42643.632858796293</v>
      </c>
      <c r="T3463" s="13">
        <f t="shared" si="218"/>
        <v>42671.916666666664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9"/>
        <v>2.02</v>
      </c>
      <c r="P3464" s="6">
        <f t="shared" si="216"/>
        <v>29.705882352941178</v>
      </c>
      <c r="Q3464" t="s">
        <v>8334</v>
      </c>
      <c r="R3464" t="s">
        <v>8335</v>
      </c>
      <c r="S3464" s="13">
        <f t="shared" si="217"/>
        <v>42179.898472222223</v>
      </c>
      <c r="T3464" s="13">
        <f t="shared" si="218"/>
        <v>42195.541666666664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9"/>
        <v>1.0338000000000001</v>
      </c>
      <c r="P3465" s="6">
        <f t="shared" si="216"/>
        <v>90.684210526315795</v>
      </c>
      <c r="Q3465" t="s">
        <v>8334</v>
      </c>
      <c r="R3465" t="s">
        <v>8335</v>
      </c>
      <c r="S3465" s="13">
        <f t="shared" si="217"/>
        <v>42612.918807870374</v>
      </c>
      <c r="T3465" s="13">
        <f t="shared" si="218"/>
        <v>42653.957638888889</v>
      </c>
    </row>
    <row r="3466" spans="1:20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9"/>
        <v>1.023236</v>
      </c>
      <c r="P3466" s="6">
        <f t="shared" si="216"/>
        <v>55.012688172043013</v>
      </c>
      <c r="Q3466" t="s">
        <v>8334</v>
      </c>
      <c r="R3466" t="s">
        <v>8335</v>
      </c>
      <c r="S3466" s="13">
        <f t="shared" si="217"/>
        <v>42575.130057870367</v>
      </c>
      <c r="T3466" s="13">
        <f t="shared" si="218"/>
        <v>42604.921724537031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9"/>
        <v>1.03</v>
      </c>
      <c r="P3467" s="6">
        <f t="shared" si="216"/>
        <v>57.222222222222221</v>
      </c>
      <c r="Q3467" t="s">
        <v>8334</v>
      </c>
      <c r="R3467" t="s">
        <v>8335</v>
      </c>
      <c r="S3467" s="13">
        <f t="shared" si="217"/>
        <v>42200.625833333332</v>
      </c>
      <c r="T3467" s="13">
        <f t="shared" si="218"/>
        <v>42225.458333333336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9"/>
        <v>1.2714285714285714</v>
      </c>
      <c r="P3468" s="6">
        <f t="shared" si="216"/>
        <v>72.950819672131146</v>
      </c>
      <c r="Q3468" t="s">
        <v>8334</v>
      </c>
      <c r="R3468" t="s">
        <v>8335</v>
      </c>
      <c r="S3468" s="13">
        <f t="shared" si="217"/>
        <v>42420.019097222219</v>
      </c>
      <c r="T3468" s="13">
        <f t="shared" si="218"/>
        <v>42479.769097222219</v>
      </c>
    </row>
    <row r="3469" spans="1:20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9"/>
        <v>1.01</v>
      </c>
      <c r="P3469" s="6">
        <f t="shared" si="216"/>
        <v>64.468085106382972</v>
      </c>
      <c r="Q3469" t="s">
        <v>8334</v>
      </c>
      <c r="R3469" t="s">
        <v>8335</v>
      </c>
      <c r="S3469" s="13">
        <f t="shared" si="217"/>
        <v>42053.671666666662</v>
      </c>
      <c r="T3469" s="13">
        <f t="shared" si="218"/>
        <v>42083.421666666669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9"/>
        <v>1.2178</v>
      </c>
      <c r="P3470" s="6">
        <f t="shared" si="216"/>
        <v>716.35294117647061</v>
      </c>
      <c r="Q3470" t="s">
        <v>8334</v>
      </c>
      <c r="R3470" t="s">
        <v>8335</v>
      </c>
      <c r="S3470" s="13">
        <f t="shared" si="217"/>
        <v>42605.765381944439</v>
      </c>
      <c r="T3470" s="13">
        <f t="shared" si="218"/>
        <v>42633.916666666664</v>
      </c>
    </row>
    <row r="3471" spans="1:20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9"/>
        <v>1.1339285714285714</v>
      </c>
      <c r="P3471" s="6">
        <f t="shared" si="216"/>
        <v>50.396825396825399</v>
      </c>
      <c r="Q3471" t="s">
        <v>8334</v>
      </c>
      <c r="R3471" t="s">
        <v>8335</v>
      </c>
      <c r="S3471" s="13">
        <f t="shared" si="217"/>
        <v>42458.641724537039</v>
      </c>
      <c r="T3471" s="13">
        <f t="shared" si="218"/>
        <v>42488.433391203704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9"/>
        <v>1.5</v>
      </c>
      <c r="P3472" s="6">
        <f t="shared" si="216"/>
        <v>41.666666666666664</v>
      </c>
      <c r="Q3472" t="s">
        <v>8334</v>
      </c>
      <c r="R3472" t="s">
        <v>8335</v>
      </c>
      <c r="S3472" s="13">
        <f t="shared" si="217"/>
        <v>42529.022013888884</v>
      </c>
      <c r="T3472" s="13">
        <f t="shared" si="218"/>
        <v>42566.693055555552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9"/>
        <v>2.1459999999999999</v>
      </c>
      <c r="P3473" s="6">
        <f t="shared" si="216"/>
        <v>35.766666666666666</v>
      </c>
      <c r="Q3473" t="s">
        <v>8334</v>
      </c>
      <c r="R3473" t="s">
        <v>8335</v>
      </c>
      <c r="S3473" s="13">
        <f t="shared" si="217"/>
        <v>41841.820486111108</v>
      </c>
      <c r="T3473" s="13">
        <f t="shared" si="218"/>
        <v>41882.625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9"/>
        <v>1.0205</v>
      </c>
      <c r="P3474" s="6">
        <f t="shared" si="216"/>
        <v>88.739130434782609</v>
      </c>
      <c r="Q3474" t="s">
        <v>8334</v>
      </c>
      <c r="R3474" t="s">
        <v>8335</v>
      </c>
      <c r="S3474" s="13">
        <f t="shared" si="217"/>
        <v>41928.170497685183</v>
      </c>
      <c r="T3474" s="13">
        <f t="shared" si="218"/>
        <v>41949.040972222218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9"/>
        <v>1</v>
      </c>
      <c r="P3475" s="6">
        <f t="shared" si="216"/>
        <v>148.4848484848485</v>
      </c>
      <c r="Q3475" t="s">
        <v>8334</v>
      </c>
      <c r="R3475" t="s">
        <v>8335</v>
      </c>
      <c r="S3475" s="13">
        <f t="shared" si="217"/>
        <v>42062.834444444445</v>
      </c>
      <c r="T3475" s="13">
        <f t="shared" si="218"/>
        <v>42083.643749999996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9"/>
        <v>1.01</v>
      </c>
      <c r="P3476" s="6">
        <f t="shared" si="216"/>
        <v>51.794871794871796</v>
      </c>
      <c r="Q3476" t="s">
        <v>8334</v>
      </c>
      <c r="R3476" t="s">
        <v>8335</v>
      </c>
      <c r="S3476" s="13">
        <f t="shared" si="217"/>
        <v>42541.501516203702</v>
      </c>
      <c r="T3476" s="13">
        <f t="shared" si="218"/>
        <v>42571.293182870366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9"/>
        <v>1.1333333333333333</v>
      </c>
      <c r="P3477" s="6">
        <f t="shared" si="216"/>
        <v>20</v>
      </c>
      <c r="Q3477" t="s">
        <v>8334</v>
      </c>
      <c r="R3477" t="s">
        <v>8335</v>
      </c>
      <c r="S3477" s="13">
        <f t="shared" si="217"/>
        <v>41918.880833333329</v>
      </c>
      <c r="T3477" s="13">
        <f t="shared" si="218"/>
        <v>41945.791666666664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9"/>
        <v>1.04</v>
      </c>
      <c r="P3478" s="6">
        <f t="shared" si="216"/>
        <v>52</v>
      </c>
      <c r="Q3478" t="s">
        <v>8334</v>
      </c>
      <c r="R3478" t="s">
        <v>8335</v>
      </c>
      <c r="S3478" s="13">
        <f t="shared" si="217"/>
        <v>41921.279976851853</v>
      </c>
      <c r="T3478" s="13">
        <f t="shared" si="218"/>
        <v>41938.916666666664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9"/>
        <v>1.1533333333333333</v>
      </c>
      <c r="P3479" s="6">
        <f t="shared" si="216"/>
        <v>53.230769230769234</v>
      </c>
      <c r="Q3479" t="s">
        <v>8334</v>
      </c>
      <c r="R3479" t="s">
        <v>8335</v>
      </c>
      <c r="S3479" s="13">
        <f t="shared" si="217"/>
        <v>42128.736608796295</v>
      </c>
      <c r="T3479" s="13">
        <f t="shared" si="218"/>
        <v>42140.916666666664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9"/>
        <v>1.1285000000000001</v>
      </c>
      <c r="P3480" s="6">
        <f t="shared" si="216"/>
        <v>39.596491228070178</v>
      </c>
      <c r="Q3480" t="s">
        <v>8334</v>
      </c>
      <c r="R3480" t="s">
        <v>8335</v>
      </c>
      <c r="S3480" s="13">
        <f t="shared" si="217"/>
        <v>42053.916921296302</v>
      </c>
      <c r="T3480" s="13">
        <f t="shared" si="218"/>
        <v>42079.666666666664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9"/>
        <v>1.2786666666666666</v>
      </c>
      <c r="P3481" s="6">
        <f t="shared" si="216"/>
        <v>34.25</v>
      </c>
      <c r="Q3481" t="s">
        <v>8334</v>
      </c>
      <c r="R3481" t="s">
        <v>8335</v>
      </c>
      <c r="S3481" s="13">
        <f t="shared" si="217"/>
        <v>41781.855092592588</v>
      </c>
      <c r="T3481" s="13">
        <f t="shared" si="218"/>
        <v>41811.646759259253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9"/>
        <v>1.4266666666666667</v>
      </c>
      <c r="P3482" s="6">
        <f t="shared" si="216"/>
        <v>164.61538461538461</v>
      </c>
      <c r="Q3482" t="s">
        <v>8334</v>
      </c>
      <c r="R3482" t="s">
        <v>8335</v>
      </c>
      <c r="S3482" s="13">
        <f t="shared" si="217"/>
        <v>42171.317442129628</v>
      </c>
      <c r="T3482" s="13">
        <f t="shared" si="218"/>
        <v>42195.666666666664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9"/>
        <v>1.1879999999999999</v>
      </c>
      <c r="P3483" s="6">
        <f t="shared" si="216"/>
        <v>125.05263157894737</v>
      </c>
      <c r="Q3483" t="s">
        <v>8334</v>
      </c>
      <c r="R3483" t="s">
        <v>8335</v>
      </c>
      <c r="S3483" s="13">
        <f t="shared" si="217"/>
        <v>41989.24754629629</v>
      </c>
      <c r="T3483" s="13">
        <f t="shared" si="218"/>
        <v>42006.039212962954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9"/>
        <v>1.3833333333333333</v>
      </c>
      <c r="P3484" s="6">
        <f t="shared" si="216"/>
        <v>51.875</v>
      </c>
      <c r="Q3484" t="s">
        <v>8334</v>
      </c>
      <c r="R3484" t="s">
        <v>8335</v>
      </c>
      <c r="S3484" s="13">
        <f t="shared" si="217"/>
        <v>41796.771597222221</v>
      </c>
      <c r="T3484" s="13">
        <f t="shared" si="218"/>
        <v>41826.563263888886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9"/>
        <v>1.599402985074627</v>
      </c>
      <c r="P3485" s="6">
        <f t="shared" si="216"/>
        <v>40.285714285714285</v>
      </c>
      <c r="Q3485" t="s">
        <v>8334</v>
      </c>
      <c r="R3485" t="s">
        <v>8335</v>
      </c>
      <c r="S3485" s="13">
        <f t="shared" si="217"/>
        <v>41793.668761574074</v>
      </c>
      <c r="T3485" s="13">
        <f t="shared" si="218"/>
        <v>41823.460428240738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9"/>
        <v>1.1424000000000001</v>
      </c>
      <c r="P3486" s="6">
        <f t="shared" si="216"/>
        <v>64.909090909090907</v>
      </c>
      <c r="Q3486" t="s">
        <v>8334</v>
      </c>
      <c r="R3486" t="s">
        <v>8335</v>
      </c>
      <c r="S3486" s="13">
        <f t="shared" si="217"/>
        <v>42506.760405092587</v>
      </c>
      <c r="T3486" s="13">
        <f t="shared" si="218"/>
        <v>42536.552071759252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9"/>
        <v>1.0060606060606061</v>
      </c>
      <c r="P3487" s="6">
        <f t="shared" si="216"/>
        <v>55.333333333333336</v>
      </c>
      <c r="Q3487" t="s">
        <v>8334</v>
      </c>
      <c r="R3487" t="s">
        <v>8335</v>
      </c>
      <c r="S3487" s="13">
        <f t="shared" si="217"/>
        <v>42372.693055555559</v>
      </c>
      <c r="T3487" s="13">
        <f t="shared" si="218"/>
        <v>42402.484722222223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9"/>
        <v>1.552</v>
      </c>
      <c r="P3488" s="6">
        <f t="shared" si="216"/>
        <v>83.142857142857139</v>
      </c>
      <c r="Q3488" t="s">
        <v>8334</v>
      </c>
      <c r="R3488" t="s">
        <v>8335</v>
      </c>
      <c r="S3488" s="13">
        <f t="shared" si="217"/>
        <v>42126.87501157407</v>
      </c>
      <c r="T3488" s="13">
        <f t="shared" si="218"/>
        <v>42158.082638888889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9"/>
        <v>1.2775000000000001</v>
      </c>
      <c r="P3489" s="6">
        <f t="shared" si="216"/>
        <v>38.712121212121211</v>
      </c>
      <c r="Q3489" t="s">
        <v>8334</v>
      </c>
      <c r="R3489" t="s">
        <v>8335</v>
      </c>
      <c r="S3489" s="13">
        <f t="shared" si="217"/>
        <v>42149.940416666665</v>
      </c>
      <c r="T3489" s="13">
        <f t="shared" si="218"/>
        <v>42179.732083333329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9"/>
        <v>1.212</v>
      </c>
      <c r="P3490" s="6">
        <f t="shared" si="216"/>
        <v>125.37931034482759</v>
      </c>
      <c r="Q3490" t="s">
        <v>8334</v>
      </c>
      <c r="R3490" t="s">
        <v>8335</v>
      </c>
      <c r="S3490" s="13">
        <f t="shared" si="217"/>
        <v>42087.768055555556</v>
      </c>
      <c r="T3490" s="13">
        <f t="shared" si="218"/>
        <v>42111.458333333336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9"/>
        <v>1.127</v>
      </c>
      <c r="P3491" s="6">
        <f t="shared" si="216"/>
        <v>78.263888888888886</v>
      </c>
      <c r="Q3491" t="s">
        <v>8334</v>
      </c>
      <c r="R3491" t="s">
        <v>8335</v>
      </c>
      <c r="S3491" s="13">
        <f t="shared" si="217"/>
        <v>41753.635775462964</v>
      </c>
      <c r="T3491" s="13">
        <f t="shared" si="218"/>
        <v>41783.666666666664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9"/>
        <v>1.2749999999999999</v>
      </c>
      <c r="P3492" s="6">
        <f t="shared" si="216"/>
        <v>47.222222222222221</v>
      </c>
      <c r="Q3492" t="s">
        <v>8334</v>
      </c>
      <c r="R3492" t="s">
        <v>8335</v>
      </c>
      <c r="S3492" s="13">
        <f t="shared" si="217"/>
        <v>42443.802361111113</v>
      </c>
      <c r="T3492" s="13">
        <f t="shared" si="218"/>
        <v>42473.594027777777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9"/>
        <v>1.5820000000000001</v>
      </c>
      <c r="P3493" s="6">
        <f t="shared" si="216"/>
        <v>79.099999999999994</v>
      </c>
      <c r="Q3493" t="s">
        <v>8334</v>
      </c>
      <c r="R3493" t="s">
        <v>8335</v>
      </c>
      <c r="S3493" s="13">
        <f t="shared" si="217"/>
        <v>42121.249814814815</v>
      </c>
      <c r="T3493" s="13">
        <f t="shared" si="218"/>
        <v>42142.041481481479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9"/>
        <v>1.0526894736842105</v>
      </c>
      <c r="P3494" s="6">
        <f t="shared" si="216"/>
        <v>114.29199999999999</v>
      </c>
      <c r="Q3494" t="s">
        <v>8334</v>
      </c>
      <c r="R3494" t="s">
        <v>8335</v>
      </c>
      <c r="S3494" s="13">
        <f t="shared" si="217"/>
        <v>42268.009224537032</v>
      </c>
      <c r="T3494" s="13">
        <f t="shared" si="218"/>
        <v>42302.800891203697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9"/>
        <v>1</v>
      </c>
      <c r="P3495" s="6">
        <f t="shared" si="216"/>
        <v>51.724137931034484</v>
      </c>
      <c r="Q3495" t="s">
        <v>8334</v>
      </c>
      <c r="R3495" t="s">
        <v>8335</v>
      </c>
      <c r="S3495" s="13">
        <f t="shared" si="217"/>
        <v>41848.866157407407</v>
      </c>
      <c r="T3495" s="13">
        <f t="shared" si="218"/>
        <v>41868.007638888885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9"/>
        <v>1</v>
      </c>
      <c r="P3496" s="6">
        <f t="shared" si="216"/>
        <v>30.76923076923077</v>
      </c>
      <c r="Q3496" t="s">
        <v>8334</v>
      </c>
      <c r="R3496" t="s">
        <v>8335</v>
      </c>
      <c r="S3496" s="13">
        <f t="shared" si="217"/>
        <v>42689.214988425927</v>
      </c>
      <c r="T3496" s="13">
        <f t="shared" si="218"/>
        <v>42700.041666666664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9"/>
        <v>1.0686</v>
      </c>
      <c r="P3497" s="6">
        <f t="shared" si="216"/>
        <v>74.208333333333329</v>
      </c>
      <c r="Q3497" t="s">
        <v>8334</v>
      </c>
      <c r="R3497" t="s">
        <v>8335</v>
      </c>
      <c r="S3497" s="13">
        <f t="shared" si="217"/>
        <v>41915.762835648151</v>
      </c>
      <c r="T3497" s="13">
        <f t="shared" si="218"/>
        <v>41944.512499999997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9"/>
        <v>1.244</v>
      </c>
      <c r="P3498" s="6">
        <f t="shared" si="216"/>
        <v>47.846153846153847</v>
      </c>
      <c r="Q3498" t="s">
        <v>8334</v>
      </c>
      <c r="R3498" t="s">
        <v>8335</v>
      </c>
      <c r="S3498" s="13">
        <f t="shared" si="217"/>
        <v>42584.846828703703</v>
      </c>
      <c r="T3498" s="13">
        <f t="shared" si="218"/>
        <v>42624.638495370367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9"/>
        <v>1.0870406189555126</v>
      </c>
      <c r="P3499" s="6">
        <f t="shared" si="216"/>
        <v>34.408163265306122</v>
      </c>
      <c r="Q3499" t="s">
        <v>8334</v>
      </c>
      <c r="R3499" t="s">
        <v>8335</v>
      </c>
      <c r="S3499" s="13">
        <f t="shared" si="217"/>
        <v>42511.741944444439</v>
      </c>
      <c r="T3499" s="13">
        <f t="shared" si="218"/>
        <v>42523.708333333336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9"/>
        <v>1.0242424242424242</v>
      </c>
      <c r="P3500" s="6">
        <f t="shared" si="216"/>
        <v>40.238095238095241</v>
      </c>
      <c r="Q3500" t="s">
        <v>8334</v>
      </c>
      <c r="R3500" t="s">
        <v>8335</v>
      </c>
      <c r="S3500" s="13">
        <f t="shared" si="217"/>
        <v>42459.15861111111</v>
      </c>
      <c r="T3500" s="13">
        <f t="shared" si="218"/>
        <v>42518.697222222218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9"/>
        <v>1.0549999999999999</v>
      </c>
      <c r="P3501" s="6">
        <f t="shared" si="216"/>
        <v>60.285714285714285</v>
      </c>
      <c r="Q3501" t="s">
        <v>8334</v>
      </c>
      <c r="R3501" t="s">
        <v>8335</v>
      </c>
      <c r="S3501" s="13">
        <f t="shared" si="217"/>
        <v>42132.036168981482</v>
      </c>
      <c r="T3501" s="13">
        <f t="shared" si="218"/>
        <v>42186.082638888889</v>
      </c>
    </row>
    <row r="3502" spans="1:20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9"/>
        <v>1.0629999999999999</v>
      </c>
      <c r="P3502" s="6">
        <f t="shared" si="216"/>
        <v>25.30952380952381</v>
      </c>
      <c r="Q3502" t="s">
        <v>8334</v>
      </c>
      <c r="R3502" t="s">
        <v>8335</v>
      </c>
      <c r="S3502" s="13">
        <f t="shared" si="217"/>
        <v>42419.91942129629</v>
      </c>
      <c r="T3502" s="13">
        <f t="shared" si="218"/>
        <v>42435.999305555553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9"/>
        <v>1.0066666666666666</v>
      </c>
      <c r="P3503" s="6">
        <f t="shared" si="216"/>
        <v>35.952380952380949</v>
      </c>
      <c r="Q3503" t="s">
        <v>8334</v>
      </c>
      <c r="R3503" t="s">
        <v>8335</v>
      </c>
      <c r="S3503" s="13">
        <f t="shared" si="217"/>
        <v>42233.763831018514</v>
      </c>
      <c r="T3503" s="13">
        <f t="shared" si="218"/>
        <v>42258.555497685178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9"/>
        <v>1.054</v>
      </c>
      <c r="P3504" s="6">
        <f t="shared" si="216"/>
        <v>136</v>
      </c>
      <c r="Q3504" t="s">
        <v>8334</v>
      </c>
      <c r="R3504" t="s">
        <v>8335</v>
      </c>
      <c r="S3504" s="13">
        <f t="shared" si="217"/>
        <v>42430.839398148149</v>
      </c>
      <c r="T3504" s="13">
        <f t="shared" si="218"/>
        <v>42444.957638888889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9"/>
        <v>1.0755999999999999</v>
      </c>
      <c r="P3505" s="6">
        <f t="shared" si="216"/>
        <v>70.763157894736835</v>
      </c>
      <c r="Q3505" t="s">
        <v>8334</v>
      </c>
      <c r="R3505" t="s">
        <v>8335</v>
      </c>
      <c r="S3505" s="13">
        <f t="shared" si="217"/>
        <v>42545.478333333333</v>
      </c>
      <c r="T3505" s="13">
        <f t="shared" si="218"/>
        <v>42575.27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9"/>
        <v>1</v>
      </c>
      <c r="P3506" s="6">
        <f t="shared" si="216"/>
        <v>125</v>
      </c>
      <c r="Q3506" t="s">
        <v>8334</v>
      </c>
      <c r="R3506" t="s">
        <v>8335</v>
      </c>
      <c r="S3506" s="13">
        <f t="shared" si="217"/>
        <v>42297.748738425929</v>
      </c>
      <c r="T3506" s="13">
        <f t="shared" si="218"/>
        <v>42327.582071759258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9"/>
        <v>1.0376000000000001</v>
      </c>
      <c r="P3507" s="6">
        <f t="shared" si="216"/>
        <v>66.512820512820511</v>
      </c>
      <c r="Q3507" t="s">
        <v>8334</v>
      </c>
      <c r="R3507" t="s">
        <v>8335</v>
      </c>
      <c r="S3507" s="13">
        <f t="shared" si="217"/>
        <v>41760.935706018521</v>
      </c>
      <c r="T3507" s="13">
        <f t="shared" si="218"/>
        <v>41771.958333333328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9"/>
        <v>1.0149999999999999</v>
      </c>
      <c r="P3508" s="6">
        <f t="shared" si="216"/>
        <v>105</v>
      </c>
      <c r="Q3508" t="s">
        <v>8334</v>
      </c>
      <c r="R3508" t="s">
        <v>8335</v>
      </c>
      <c r="S3508" s="13">
        <f t="shared" si="217"/>
        <v>41829.734259259261</v>
      </c>
      <c r="T3508" s="13">
        <f t="shared" si="218"/>
        <v>41874.525925925926</v>
      </c>
    </row>
    <row r="3509" spans="1:20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9"/>
        <v>1.044</v>
      </c>
      <c r="P3509" s="6">
        <f t="shared" si="216"/>
        <v>145</v>
      </c>
      <c r="Q3509" t="s">
        <v>8334</v>
      </c>
      <c r="R3509" t="s">
        <v>8335</v>
      </c>
      <c r="S3509" s="13">
        <f t="shared" si="217"/>
        <v>42491.92288194444</v>
      </c>
      <c r="T3509" s="13">
        <f t="shared" si="218"/>
        <v>42521.714548611104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9"/>
        <v>1.8</v>
      </c>
      <c r="P3510" s="6">
        <f t="shared" si="216"/>
        <v>12</v>
      </c>
      <c r="Q3510" t="s">
        <v>8334</v>
      </c>
      <c r="R3510" t="s">
        <v>8335</v>
      </c>
      <c r="S3510" s="13">
        <f t="shared" si="217"/>
        <v>42477.729780092588</v>
      </c>
      <c r="T3510" s="13">
        <f t="shared" si="218"/>
        <v>42500.666666666664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9"/>
        <v>1.0633333333333332</v>
      </c>
      <c r="P3511" s="6">
        <f t="shared" si="216"/>
        <v>96.666666666666671</v>
      </c>
      <c r="Q3511" t="s">
        <v>8334</v>
      </c>
      <c r="R3511" t="s">
        <v>8335</v>
      </c>
      <c r="S3511" s="13">
        <f t="shared" si="217"/>
        <v>41950.859560185185</v>
      </c>
      <c r="T3511" s="13">
        <f t="shared" si="218"/>
        <v>41963.996527777774</v>
      </c>
    </row>
    <row r="3512" spans="1:20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9"/>
        <v>1.0055555555555555</v>
      </c>
      <c r="P3512" s="6">
        <f t="shared" si="216"/>
        <v>60.333333333333336</v>
      </c>
      <c r="Q3512" t="s">
        <v>8334</v>
      </c>
      <c r="R3512" t="s">
        <v>8335</v>
      </c>
      <c r="S3512" s="13">
        <f t="shared" si="217"/>
        <v>41802.62090277778</v>
      </c>
      <c r="T3512" s="13">
        <f t="shared" si="218"/>
        <v>41822.412569444445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9"/>
        <v>1.012</v>
      </c>
      <c r="P3513" s="6">
        <f t="shared" si="216"/>
        <v>79.89473684210526</v>
      </c>
      <c r="Q3513" t="s">
        <v>8334</v>
      </c>
      <c r="R3513" t="s">
        <v>8335</v>
      </c>
      <c r="S3513" s="13">
        <f t="shared" si="217"/>
        <v>41927.873784722222</v>
      </c>
      <c r="T3513" s="13">
        <f t="shared" si="218"/>
        <v>41950.5625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9"/>
        <v>1</v>
      </c>
      <c r="P3514" s="6">
        <f t="shared" si="216"/>
        <v>58.823529411764703</v>
      </c>
      <c r="Q3514" t="s">
        <v>8334</v>
      </c>
      <c r="R3514" t="s">
        <v>8335</v>
      </c>
      <c r="S3514" s="13">
        <f t="shared" si="217"/>
        <v>42057.536944444444</v>
      </c>
      <c r="T3514" s="13">
        <f t="shared" si="218"/>
        <v>42117.286944444444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9"/>
        <v>1.1839285714285714</v>
      </c>
      <c r="P3515" s="6">
        <f t="shared" si="216"/>
        <v>75.340909090909093</v>
      </c>
      <c r="Q3515" t="s">
        <v>8334</v>
      </c>
      <c r="R3515" t="s">
        <v>8335</v>
      </c>
      <c r="S3515" s="13">
        <f t="shared" si="217"/>
        <v>41781.096203703702</v>
      </c>
      <c r="T3515" s="13">
        <f t="shared" si="218"/>
        <v>41793.999305555553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9"/>
        <v>1.1000000000000001</v>
      </c>
      <c r="P3516" s="6">
        <f t="shared" si="216"/>
        <v>55</v>
      </c>
      <c r="Q3516" t="s">
        <v>8334</v>
      </c>
      <c r="R3516" t="s">
        <v>8335</v>
      </c>
      <c r="S3516" s="13">
        <f t="shared" si="217"/>
        <v>42020.846666666665</v>
      </c>
      <c r="T3516" s="13">
        <f t="shared" si="218"/>
        <v>42036.999305555553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9"/>
        <v>1.0266666666666666</v>
      </c>
      <c r="P3517" s="6">
        <f t="shared" si="216"/>
        <v>66.956521739130437</v>
      </c>
      <c r="Q3517" t="s">
        <v>8334</v>
      </c>
      <c r="R3517" t="s">
        <v>8335</v>
      </c>
      <c r="S3517" s="13">
        <f t="shared" si="217"/>
        <v>42125.772812499999</v>
      </c>
      <c r="T3517" s="13">
        <f t="shared" si="218"/>
        <v>42155.564479166664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9"/>
        <v>1</v>
      </c>
      <c r="P3518" s="6">
        <f t="shared" si="216"/>
        <v>227.27272727272728</v>
      </c>
      <c r="Q3518" t="s">
        <v>8334</v>
      </c>
      <c r="R3518" t="s">
        <v>8335</v>
      </c>
      <c r="S3518" s="13">
        <f t="shared" si="217"/>
        <v>41856.010069444441</v>
      </c>
      <c r="T3518" s="13">
        <f t="shared" si="218"/>
        <v>41889.916666666664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9"/>
        <v>1</v>
      </c>
      <c r="P3519" s="6">
        <f t="shared" si="216"/>
        <v>307.69230769230768</v>
      </c>
      <c r="Q3519" t="s">
        <v>8334</v>
      </c>
      <c r="R3519" t="s">
        <v>8335</v>
      </c>
      <c r="S3519" s="13">
        <f t="shared" si="217"/>
        <v>41794.817523148151</v>
      </c>
      <c r="T3519" s="13">
        <f t="shared" si="218"/>
        <v>41824.25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9"/>
        <v>1.10046</v>
      </c>
      <c r="P3520" s="6">
        <f t="shared" si="216"/>
        <v>50.020909090909093</v>
      </c>
      <c r="Q3520" t="s">
        <v>8334</v>
      </c>
      <c r="R3520" t="s">
        <v>8335</v>
      </c>
      <c r="S3520" s="13">
        <f t="shared" si="217"/>
        <v>41893.783553240741</v>
      </c>
      <c r="T3520" s="13">
        <f t="shared" si="218"/>
        <v>41914.38958333333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9"/>
        <v>1.0135000000000001</v>
      </c>
      <c r="P3521" s="6">
        <f t="shared" si="216"/>
        <v>72.392857142857139</v>
      </c>
      <c r="Q3521" t="s">
        <v>8334</v>
      </c>
      <c r="R3521" t="s">
        <v>8335</v>
      </c>
      <c r="S3521" s="13">
        <f t="shared" si="217"/>
        <v>42037.598958333328</v>
      </c>
      <c r="T3521" s="13">
        <f t="shared" si="218"/>
        <v>42067.390624999993</v>
      </c>
    </row>
    <row r="3522" spans="1:20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9"/>
        <v>1.0075000000000001</v>
      </c>
      <c r="P3522" s="6">
        <f t="shared" si="216"/>
        <v>95.952380952380949</v>
      </c>
      <c r="Q3522" t="s">
        <v>8334</v>
      </c>
      <c r="R3522" t="s">
        <v>8335</v>
      </c>
      <c r="S3522" s="13">
        <f t="shared" si="217"/>
        <v>42227.824212962965</v>
      </c>
      <c r="T3522" s="13">
        <f t="shared" si="218"/>
        <v>42253.365972222215</v>
      </c>
    </row>
    <row r="3523" spans="1:20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219"/>
        <v>1.6942857142857144</v>
      </c>
      <c r="P3523" s="6">
        <f t="shared" ref="P3523:P3586" si="220">E3523/L3523</f>
        <v>45.615384615384613</v>
      </c>
      <c r="Q3523" t="s">
        <v>8334</v>
      </c>
      <c r="R3523" t="s">
        <v>8335</v>
      </c>
      <c r="S3523" s="13">
        <f t="shared" ref="S3523:S3586" si="221">(((J3523/60)/60)/24)+DATE(1970,1,1)</f>
        <v>41881.361342592594</v>
      </c>
      <c r="T3523" s="13">
        <f t="shared" ref="T3523:T3586" si="222">(((I3523/60)/60)/24)+DATE(1970,1,1)+(-5/24)</f>
        <v>41911.153009259258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ref="O3524:O3587" si="223">E3524/D3524</f>
        <v>1</v>
      </c>
      <c r="P3524" s="6">
        <f t="shared" si="220"/>
        <v>41.029411764705884</v>
      </c>
      <c r="Q3524" t="s">
        <v>8334</v>
      </c>
      <c r="R3524" t="s">
        <v>8335</v>
      </c>
      <c r="S3524" s="13">
        <f t="shared" si="221"/>
        <v>42234.789884259255</v>
      </c>
      <c r="T3524" s="13">
        <f t="shared" si="222"/>
        <v>42262.212500000001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3"/>
        <v>1.1365000000000001</v>
      </c>
      <c r="P3525" s="6">
        <f t="shared" si="220"/>
        <v>56.825000000000003</v>
      </c>
      <c r="Q3525" t="s">
        <v>8334</v>
      </c>
      <c r="R3525" t="s">
        <v>8335</v>
      </c>
      <c r="S3525" s="13">
        <f t="shared" si="221"/>
        <v>42581.397546296299</v>
      </c>
      <c r="T3525" s="13">
        <f t="shared" si="222"/>
        <v>42638.749999999993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3"/>
        <v>1.0156000000000001</v>
      </c>
      <c r="P3526" s="6">
        <f t="shared" si="220"/>
        <v>137.24324324324326</v>
      </c>
      <c r="Q3526" t="s">
        <v>8334</v>
      </c>
      <c r="R3526" t="s">
        <v>8335</v>
      </c>
      <c r="S3526" s="13">
        <f t="shared" si="221"/>
        <v>41880.76357638889</v>
      </c>
      <c r="T3526" s="13">
        <f t="shared" si="222"/>
        <v>41894.958333333328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3"/>
        <v>1.06</v>
      </c>
      <c r="P3527" s="6">
        <f t="shared" si="220"/>
        <v>75.714285714285708</v>
      </c>
      <c r="Q3527" t="s">
        <v>8334</v>
      </c>
      <c r="R3527" t="s">
        <v>8335</v>
      </c>
      <c r="S3527" s="13">
        <f t="shared" si="221"/>
        <v>42214.6956712963</v>
      </c>
      <c r="T3527" s="13">
        <f t="shared" si="222"/>
        <v>42225.458333333336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3"/>
        <v>1.02</v>
      </c>
      <c r="P3528" s="6">
        <f t="shared" si="220"/>
        <v>99</v>
      </c>
      <c r="Q3528" t="s">
        <v>8334</v>
      </c>
      <c r="R3528" t="s">
        <v>8335</v>
      </c>
      <c r="S3528" s="13">
        <f t="shared" si="221"/>
        <v>42460.335312499999</v>
      </c>
      <c r="T3528" s="13">
        <f t="shared" si="222"/>
        <v>42488.040972222218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3"/>
        <v>1.1691666666666667</v>
      </c>
      <c r="P3529" s="6">
        <f t="shared" si="220"/>
        <v>81.569767441860463</v>
      </c>
      <c r="Q3529" t="s">
        <v>8334</v>
      </c>
      <c r="R3529" t="s">
        <v>8335</v>
      </c>
      <c r="S3529" s="13">
        <f t="shared" si="221"/>
        <v>42167.023206018523</v>
      </c>
      <c r="T3529" s="13">
        <f t="shared" si="222"/>
        <v>42195.957638888889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3"/>
        <v>1.0115151515151515</v>
      </c>
      <c r="P3530" s="6">
        <f t="shared" si="220"/>
        <v>45.108108108108105</v>
      </c>
      <c r="Q3530" t="s">
        <v>8334</v>
      </c>
      <c r="R3530" t="s">
        <v>8335</v>
      </c>
      <c r="S3530" s="13">
        <f t="shared" si="221"/>
        <v>42733.50136574074</v>
      </c>
      <c r="T3530" s="13">
        <f t="shared" si="222"/>
        <v>42753.293032407404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3"/>
        <v>1.32</v>
      </c>
      <c r="P3531" s="6">
        <f t="shared" si="220"/>
        <v>36.666666666666664</v>
      </c>
      <c r="Q3531" t="s">
        <v>8334</v>
      </c>
      <c r="R3531" t="s">
        <v>8335</v>
      </c>
      <c r="S3531" s="13">
        <f t="shared" si="221"/>
        <v>42177.761782407411</v>
      </c>
      <c r="T3531" s="13">
        <f t="shared" si="222"/>
        <v>42197.833333333336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3"/>
        <v>1</v>
      </c>
      <c r="P3532" s="6">
        <f t="shared" si="220"/>
        <v>125</v>
      </c>
      <c r="Q3532" t="s">
        <v>8334</v>
      </c>
      <c r="R3532" t="s">
        <v>8335</v>
      </c>
      <c r="S3532" s="13">
        <f t="shared" si="221"/>
        <v>42442.623344907406</v>
      </c>
      <c r="T3532" s="13">
        <f t="shared" si="222"/>
        <v>42470.624999999993</v>
      </c>
    </row>
    <row r="3533" spans="1:20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3"/>
        <v>1.28</v>
      </c>
      <c r="P3533" s="6">
        <f t="shared" si="220"/>
        <v>49.230769230769234</v>
      </c>
      <c r="Q3533" t="s">
        <v>8334</v>
      </c>
      <c r="R3533" t="s">
        <v>8335</v>
      </c>
      <c r="S3533" s="13">
        <f t="shared" si="221"/>
        <v>42521.654328703706</v>
      </c>
      <c r="T3533" s="13">
        <f t="shared" si="222"/>
        <v>42551.44599537037</v>
      </c>
    </row>
    <row r="3534" spans="1:20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3"/>
        <v>1.1895833333333334</v>
      </c>
      <c r="P3534" s="6">
        <f t="shared" si="220"/>
        <v>42.296296296296298</v>
      </c>
      <c r="Q3534" t="s">
        <v>8334</v>
      </c>
      <c r="R3534" t="s">
        <v>8335</v>
      </c>
      <c r="S3534" s="13">
        <f t="shared" si="221"/>
        <v>41884.599849537037</v>
      </c>
      <c r="T3534" s="13">
        <f t="shared" si="222"/>
        <v>41899.957638888889</v>
      </c>
    </row>
    <row r="3535" spans="1:20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3"/>
        <v>1.262</v>
      </c>
      <c r="P3535" s="6">
        <f t="shared" si="220"/>
        <v>78.875</v>
      </c>
      <c r="Q3535" t="s">
        <v>8334</v>
      </c>
      <c r="R3535" t="s">
        <v>8335</v>
      </c>
      <c r="S3535" s="13">
        <f t="shared" si="221"/>
        <v>42289.761192129634</v>
      </c>
      <c r="T3535" s="13">
        <f t="shared" si="222"/>
        <v>42319.594525462955</v>
      </c>
    </row>
    <row r="3536" spans="1:20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3"/>
        <v>1.5620000000000001</v>
      </c>
      <c r="P3536" s="6">
        <f t="shared" si="220"/>
        <v>38.284313725490193</v>
      </c>
      <c r="Q3536" t="s">
        <v>8334</v>
      </c>
      <c r="R3536" t="s">
        <v>8335</v>
      </c>
      <c r="S3536" s="13">
        <f t="shared" si="221"/>
        <v>42243.6252662037</v>
      </c>
      <c r="T3536" s="13">
        <f t="shared" si="222"/>
        <v>42278.416932870365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3"/>
        <v>1.0315000000000001</v>
      </c>
      <c r="P3537" s="6">
        <f t="shared" si="220"/>
        <v>44.847826086956523</v>
      </c>
      <c r="Q3537" t="s">
        <v>8334</v>
      </c>
      <c r="R3537" t="s">
        <v>8335</v>
      </c>
      <c r="S3537" s="13">
        <f t="shared" si="221"/>
        <v>42248.640162037031</v>
      </c>
      <c r="T3537" s="13">
        <f t="shared" si="222"/>
        <v>42279.541666666664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3"/>
        <v>1.5333333333333334</v>
      </c>
      <c r="P3538" s="6">
        <f t="shared" si="220"/>
        <v>13.529411764705882</v>
      </c>
      <c r="Q3538" t="s">
        <v>8334</v>
      </c>
      <c r="R3538" t="s">
        <v>8335</v>
      </c>
      <c r="S3538" s="13">
        <f t="shared" si="221"/>
        <v>42328.727141203708</v>
      </c>
      <c r="T3538" s="13">
        <f t="shared" si="222"/>
        <v>42358.290972222218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3"/>
        <v>1.8044444444444445</v>
      </c>
      <c r="P3539" s="6">
        <f t="shared" si="220"/>
        <v>43.5</v>
      </c>
      <c r="Q3539" t="s">
        <v>8334</v>
      </c>
      <c r="R3539" t="s">
        <v>8335</v>
      </c>
      <c r="S3539" s="13">
        <f t="shared" si="221"/>
        <v>41923.354351851849</v>
      </c>
      <c r="T3539" s="13">
        <f t="shared" si="222"/>
        <v>41960.124305555553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3"/>
        <v>1.2845</v>
      </c>
      <c r="P3540" s="6">
        <f t="shared" si="220"/>
        <v>30.951807228915662</v>
      </c>
      <c r="Q3540" t="s">
        <v>8334</v>
      </c>
      <c r="R3540" t="s">
        <v>8335</v>
      </c>
      <c r="S3540" s="13">
        <f t="shared" si="221"/>
        <v>42571.420601851853</v>
      </c>
      <c r="T3540" s="13">
        <f t="shared" si="222"/>
        <v>42599.212268518517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3"/>
        <v>1.1966666666666668</v>
      </c>
      <c r="P3541" s="6">
        <f t="shared" si="220"/>
        <v>55.230769230769234</v>
      </c>
      <c r="Q3541" t="s">
        <v>8334</v>
      </c>
      <c r="R3541" t="s">
        <v>8335</v>
      </c>
      <c r="S3541" s="13">
        <f t="shared" si="221"/>
        <v>42600.756041666667</v>
      </c>
      <c r="T3541" s="13">
        <f t="shared" si="222"/>
        <v>42621.547708333332</v>
      </c>
    </row>
    <row r="3542" spans="1:20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3"/>
        <v>1.23</v>
      </c>
      <c r="P3542" s="6">
        <f t="shared" si="220"/>
        <v>46.125</v>
      </c>
      <c r="Q3542" t="s">
        <v>8334</v>
      </c>
      <c r="R3542" t="s">
        <v>8335</v>
      </c>
      <c r="S3542" s="13">
        <f t="shared" si="221"/>
        <v>42517.003368055557</v>
      </c>
      <c r="T3542" s="13">
        <f t="shared" si="222"/>
        <v>42546.795034722221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3"/>
        <v>1.05</v>
      </c>
      <c r="P3543" s="6">
        <f t="shared" si="220"/>
        <v>39.375</v>
      </c>
      <c r="Q3543" t="s">
        <v>8334</v>
      </c>
      <c r="R3543" t="s">
        <v>8335</v>
      </c>
      <c r="S3543" s="13">
        <f t="shared" si="221"/>
        <v>42222.730034722219</v>
      </c>
      <c r="T3543" s="13">
        <f t="shared" si="222"/>
        <v>42247.521701388883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3"/>
        <v>1.0223636363636364</v>
      </c>
      <c r="P3544" s="6">
        <f t="shared" si="220"/>
        <v>66.152941176470591</v>
      </c>
      <c r="Q3544" t="s">
        <v>8334</v>
      </c>
      <c r="R3544" t="s">
        <v>8335</v>
      </c>
      <c r="S3544" s="13">
        <f t="shared" si="221"/>
        <v>41829.599791666667</v>
      </c>
      <c r="T3544" s="13">
        <f t="shared" si="222"/>
        <v>41889.391458333332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3"/>
        <v>1.0466666666666666</v>
      </c>
      <c r="P3545" s="6">
        <f t="shared" si="220"/>
        <v>54.137931034482762</v>
      </c>
      <c r="Q3545" t="s">
        <v>8334</v>
      </c>
      <c r="R3545" t="s">
        <v>8335</v>
      </c>
      <c r="S3545" s="13">
        <f t="shared" si="221"/>
        <v>42150.755312499998</v>
      </c>
      <c r="T3545" s="13">
        <f t="shared" si="222"/>
        <v>42180.546979166662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3"/>
        <v>1</v>
      </c>
      <c r="P3546" s="6">
        <f t="shared" si="220"/>
        <v>104.16666666666667</v>
      </c>
      <c r="Q3546" t="s">
        <v>8334</v>
      </c>
      <c r="R3546" t="s">
        <v>8335</v>
      </c>
      <c r="S3546" s="13">
        <f t="shared" si="221"/>
        <v>42040.831678240742</v>
      </c>
      <c r="T3546" s="13">
        <f t="shared" si="222"/>
        <v>42070.623344907406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3"/>
        <v>1.004</v>
      </c>
      <c r="P3547" s="6">
        <f t="shared" si="220"/>
        <v>31.375</v>
      </c>
      <c r="Q3547" t="s">
        <v>8334</v>
      </c>
      <c r="R3547" t="s">
        <v>8335</v>
      </c>
      <c r="S3547" s="13">
        <f t="shared" si="221"/>
        <v>42075.807395833333</v>
      </c>
      <c r="T3547" s="13">
        <f t="shared" si="222"/>
        <v>42105.599062499998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3"/>
        <v>1.0227272727272727</v>
      </c>
      <c r="P3548" s="6">
        <f t="shared" si="220"/>
        <v>59.210526315789473</v>
      </c>
      <c r="Q3548" t="s">
        <v>8334</v>
      </c>
      <c r="R3548" t="s">
        <v>8335</v>
      </c>
      <c r="S3548" s="13">
        <f t="shared" si="221"/>
        <v>42073.660694444443</v>
      </c>
      <c r="T3548" s="13">
        <f t="shared" si="222"/>
        <v>42094.957638888889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3"/>
        <v>1.1440928571428572</v>
      </c>
      <c r="P3549" s="6">
        <f t="shared" si="220"/>
        <v>119.17633928571429</v>
      </c>
      <c r="Q3549" t="s">
        <v>8334</v>
      </c>
      <c r="R3549" t="s">
        <v>8335</v>
      </c>
      <c r="S3549" s="13">
        <f t="shared" si="221"/>
        <v>42480.078715277778</v>
      </c>
      <c r="T3549" s="13">
        <f t="shared" si="222"/>
        <v>42503.957638888889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3"/>
        <v>1.019047619047619</v>
      </c>
      <c r="P3550" s="6">
        <f t="shared" si="220"/>
        <v>164.61538461538461</v>
      </c>
      <c r="Q3550" t="s">
        <v>8334</v>
      </c>
      <c r="R3550" t="s">
        <v>8335</v>
      </c>
      <c r="S3550" s="13">
        <f t="shared" si="221"/>
        <v>42411.942291666666</v>
      </c>
      <c r="T3550" s="13">
        <f t="shared" si="222"/>
        <v>42433.833333333336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3"/>
        <v>1.02</v>
      </c>
      <c r="P3551" s="6">
        <f t="shared" si="220"/>
        <v>24.285714285714285</v>
      </c>
      <c r="Q3551" t="s">
        <v>8334</v>
      </c>
      <c r="R3551" t="s">
        <v>8335</v>
      </c>
      <c r="S3551" s="13">
        <f t="shared" si="221"/>
        <v>42223.394363425927</v>
      </c>
      <c r="T3551" s="13">
        <f t="shared" si="222"/>
        <v>42251.186030092591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3"/>
        <v>1.048</v>
      </c>
      <c r="P3552" s="6">
        <f t="shared" si="220"/>
        <v>40.9375</v>
      </c>
      <c r="Q3552" t="s">
        <v>8334</v>
      </c>
      <c r="R3552" t="s">
        <v>8335</v>
      </c>
      <c r="S3552" s="13">
        <f t="shared" si="221"/>
        <v>42462.893495370372</v>
      </c>
      <c r="T3552" s="13">
        <f t="shared" si="222"/>
        <v>42492.685162037036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3"/>
        <v>1.0183333333333333</v>
      </c>
      <c r="P3553" s="6">
        <f t="shared" si="220"/>
        <v>61.1</v>
      </c>
      <c r="Q3553" t="s">
        <v>8334</v>
      </c>
      <c r="R3553" t="s">
        <v>8335</v>
      </c>
      <c r="S3553" s="13">
        <f t="shared" si="221"/>
        <v>41753.515856481477</v>
      </c>
      <c r="T3553" s="13">
        <f t="shared" si="222"/>
        <v>41781.713194444441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3"/>
        <v>1</v>
      </c>
      <c r="P3554" s="6">
        <f t="shared" si="220"/>
        <v>38.65</v>
      </c>
      <c r="Q3554" t="s">
        <v>8334</v>
      </c>
      <c r="R3554" t="s">
        <v>8335</v>
      </c>
      <c r="S3554" s="13">
        <f t="shared" si="221"/>
        <v>41788.587083333332</v>
      </c>
      <c r="T3554" s="13">
        <f t="shared" si="222"/>
        <v>41818.378749999996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3"/>
        <v>1.0627272727272727</v>
      </c>
      <c r="P3555" s="6">
        <f t="shared" si="220"/>
        <v>56.20192307692308</v>
      </c>
      <c r="Q3555" t="s">
        <v>8334</v>
      </c>
      <c r="R3555" t="s">
        <v>8335</v>
      </c>
      <c r="S3555" s="13">
        <f t="shared" si="221"/>
        <v>42196.028703703705</v>
      </c>
      <c r="T3555" s="13">
        <f t="shared" si="222"/>
        <v>42227.791666666664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3"/>
        <v>1.1342219999999998</v>
      </c>
      <c r="P3556" s="6">
        <f t="shared" si="220"/>
        <v>107.00207547169811</v>
      </c>
      <c r="Q3556" t="s">
        <v>8334</v>
      </c>
      <c r="R3556" t="s">
        <v>8335</v>
      </c>
      <c r="S3556" s="13">
        <f t="shared" si="221"/>
        <v>42016.050451388888</v>
      </c>
      <c r="T3556" s="13">
        <f t="shared" si="222"/>
        <v>42046.499999999993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3"/>
        <v>1</v>
      </c>
      <c r="P3557" s="6">
        <f t="shared" si="220"/>
        <v>171.42857142857142</v>
      </c>
      <c r="Q3557" t="s">
        <v>8334</v>
      </c>
      <c r="R3557" t="s">
        <v>8335</v>
      </c>
      <c r="S3557" s="13">
        <f t="shared" si="221"/>
        <v>42661.442060185189</v>
      </c>
      <c r="T3557" s="13">
        <f t="shared" si="222"/>
        <v>42691.27539351851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3"/>
        <v>1.0045454545454546</v>
      </c>
      <c r="P3558" s="6">
        <f t="shared" si="220"/>
        <v>110.5</v>
      </c>
      <c r="Q3558" t="s">
        <v>8334</v>
      </c>
      <c r="R3558" t="s">
        <v>8335</v>
      </c>
      <c r="S3558" s="13">
        <f t="shared" si="221"/>
        <v>41808.649583333332</v>
      </c>
      <c r="T3558" s="13">
        <f t="shared" si="222"/>
        <v>41868.441249999996</v>
      </c>
    </row>
    <row r="3559" spans="1:20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3"/>
        <v>1.0003599999999999</v>
      </c>
      <c r="P3559" s="6">
        <f t="shared" si="220"/>
        <v>179.27598566308242</v>
      </c>
      <c r="Q3559" t="s">
        <v>8334</v>
      </c>
      <c r="R3559" t="s">
        <v>8335</v>
      </c>
      <c r="S3559" s="13">
        <f t="shared" si="221"/>
        <v>41730.276747685188</v>
      </c>
      <c r="T3559" s="13">
        <f t="shared" si="222"/>
        <v>41764.068414351852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3"/>
        <v>1.44</v>
      </c>
      <c r="P3560" s="6">
        <f t="shared" si="220"/>
        <v>22.90909090909091</v>
      </c>
      <c r="Q3560" t="s">
        <v>8334</v>
      </c>
      <c r="R3560" t="s">
        <v>8335</v>
      </c>
      <c r="S3560" s="13">
        <f t="shared" si="221"/>
        <v>42139.816840277781</v>
      </c>
      <c r="T3560" s="13">
        <f t="shared" si="222"/>
        <v>42181.666666666664</v>
      </c>
    </row>
    <row r="3561" spans="1:20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3"/>
        <v>1.0349999999999999</v>
      </c>
      <c r="P3561" s="6">
        <f t="shared" si="220"/>
        <v>43.125</v>
      </c>
      <c r="Q3561" t="s">
        <v>8334</v>
      </c>
      <c r="R3561" t="s">
        <v>8335</v>
      </c>
      <c r="S3561" s="13">
        <f t="shared" si="221"/>
        <v>42194.096157407403</v>
      </c>
      <c r="T3561" s="13">
        <f t="shared" si="222"/>
        <v>42216.165277777771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3"/>
        <v>1.0843750000000001</v>
      </c>
      <c r="P3562" s="6">
        <f t="shared" si="220"/>
        <v>46.891891891891895</v>
      </c>
      <c r="Q3562" t="s">
        <v>8334</v>
      </c>
      <c r="R3562" t="s">
        <v>8335</v>
      </c>
      <c r="S3562" s="13">
        <f t="shared" si="221"/>
        <v>42115.889652777783</v>
      </c>
      <c r="T3562" s="13">
        <f t="shared" si="222"/>
        <v>42150.906249999993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3"/>
        <v>1.024</v>
      </c>
      <c r="P3563" s="6">
        <f t="shared" si="220"/>
        <v>47.407407407407405</v>
      </c>
      <c r="Q3563" t="s">
        <v>8334</v>
      </c>
      <c r="R3563" t="s">
        <v>8335</v>
      </c>
      <c r="S3563" s="13">
        <f t="shared" si="221"/>
        <v>42203.680300925931</v>
      </c>
      <c r="T3563" s="13">
        <f t="shared" si="222"/>
        <v>42221.566666666658</v>
      </c>
    </row>
    <row r="3564" spans="1:20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3"/>
        <v>1.4888888888888889</v>
      </c>
      <c r="P3564" s="6">
        <f t="shared" si="220"/>
        <v>15.129032258064516</v>
      </c>
      <c r="Q3564" t="s">
        <v>8334</v>
      </c>
      <c r="R3564" t="s">
        <v>8335</v>
      </c>
      <c r="S3564" s="13">
        <f t="shared" si="221"/>
        <v>42433.761886574073</v>
      </c>
      <c r="T3564" s="13">
        <f t="shared" si="222"/>
        <v>42442.708333333336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3"/>
        <v>1.0549000000000002</v>
      </c>
      <c r="P3565" s="6">
        <f t="shared" si="220"/>
        <v>21.098000000000003</v>
      </c>
      <c r="Q3565" t="s">
        <v>8334</v>
      </c>
      <c r="R3565" t="s">
        <v>8335</v>
      </c>
      <c r="S3565" s="13">
        <f t="shared" si="221"/>
        <v>42555.671944444446</v>
      </c>
      <c r="T3565" s="13">
        <f t="shared" si="222"/>
        <v>42583.583333333336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3"/>
        <v>1.0049999999999999</v>
      </c>
      <c r="P3566" s="6">
        <f t="shared" si="220"/>
        <v>59.117647058823529</v>
      </c>
      <c r="Q3566" t="s">
        <v>8334</v>
      </c>
      <c r="R3566" t="s">
        <v>8335</v>
      </c>
      <c r="S3566" s="13">
        <f t="shared" si="221"/>
        <v>42236.623252314821</v>
      </c>
      <c r="T3566" s="13">
        <f t="shared" si="222"/>
        <v>42282.458333333336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3"/>
        <v>1.3055555555555556</v>
      </c>
      <c r="P3567" s="6">
        <f t="shared" si="220"/>
        <v>97.916666666666671</v>
      </c>
      <c r="Q3567" t="s">
        <v>8334</v>
      </c>
      <c r="R3567" t="s">
        <v>8335</v>
      </c>
      <c r="S3567" s="13">
        <f t="shared" si="221"/>
        <v>41974.743148148147</v>
      </c>
      <c r="T3567" s="13">
        <f t="shared" si="222"/>
        <v>42004.534814814811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3"/>
        <v>1.0475000000000001</v>
      </c>
      <c r="P3568" s="6">
        <f t="shared" si="220"/>
        <v>55.131578947368418</v>
      </c>
      <c r="Q3568" t="s">
        <v>8334</v>
      </c>
      <c r="R3568" t="s">
        <v>8335</v>
      </c>
      <c r="S3568" s="13">
        <f t="shared" si="221"/>
        <v>41997.507905092592</v>
      </c>
      <c r="T3568" s="13">
        <f t="shared" si="222"/>
        <v>42027.299571759257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3"/>
        <v>1.0880000000000001</v>
      </c>
      <c r="P3569" s="6">
        <f t="shared" si="220"/>
        <v>26.536585365853657</v>
      </c>
      <c r="Q3569" t="s">
        <v>8334</v>
      </c>
      <c r="R3569" t="s">
        <v>8335</v>
      </c>
      <c r="S3569" s="13">
        <f t="shared" si="221"/>
        <v>42135.810694444444</v>
      </c>
      <c r="T3569" s="13">
        <f t="shared" si="222"/>
        <v>42165.602361111109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3"/>
        <v>1.1100000000000001</v>
      </c>
      <c r="P3570" s="6">
        <f t="shared" si="220"/>
        <v>58.421052631578945</v>
      </c>
      <c r="Q3570" t="s">
        <v>8334</v>
      </c>
      <c r="R3570" t="s">
        <v>8335</v>
      </c>
      <c r="S3570" s="13">
        <f t="shared" si="221"/>
        <v>41869.740671296298</v>
      </c>
      <c r="T3570" s="13">
        <f t="shared" si="222"/>
        <v>41899.532337962963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3"/>
        <v>1.0047999999999999</v>
      </c>
      <c r="P3571" s="6">
        <f t="shared" si="220"/>
        <v>122.53658536585365</v>
      </c>
      <c r="Q3571" t="s">
        <v>8334</v>
      </c>
      <c r="R3571" t="s">
        <v>8335</v>
      </c>
      <c r="S3571" s="13">
        <f t="shared" si="221"/>
        <v>41982.688611111109</v>
      </c>
      <c r="T3571" s="13">
        <f t="shared" si="222"/>
        <v>42012.480277777773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3"/>
        <v>1.1435</v>
      </c>
      <c r="P3572" s="6">
        <f t="shared" si="220"/>
        <v>87.961538461538467</v>
      </c>
      <c r="Q3572" t="s">
        <v>8334</v>
      </c>
      <c r="R3572" t="s">
        <v>8335</v>
      </c>
      <c r="S3572" s="13">
        <f t="shared" si="221"/>
        <v>41976.331979166673</v>
      </c>
      <c r="T3572" s="13">
        <f t="shared" si="222"/>
        <v>42004.083333333336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3"/>
        <v>1.2206666666666666</v>
      </c>
      <c r="P3573" s="6">
        <f t="shared" si="220"/>
        <v>73.239999999999995</v>
      </c>
      <c r="Q3573" t="s">
        <v>8334</v>
      </c>
      <c r="R3573" t="s">
        <v>8335</v>
      </c>
      <c r="S3573" s="13">
        <f t="shared" si="221"/>
        <v>41912.858946759261</v>
      </c>
      <c r="T3573" s="13">
        <f t="shared" si="222"/>
        <v>41942.650613425925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3"/>
        <v>1</v>
      </c>
      <c r="P3574" s="6">
        <f t="shared" si="220"/>
        <v>55.555555555555557</v>
      </c>
      <c r="Q3574" t="s">
        <v>8334</v>
      </c>
      <c r="R3574" t="s">
        <v>8335</v>
      </c>
      <c r="S3574" s="13">
        <f t="shared" si="221"/>
        <v>42146.570393518516</v>
      </c>
      <c r="T3574" s="13">
        <f t="shared" si="222"/>
        <v>42176.36206018518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3"/>
        <v>1.028</v>
      </c>
      <c r="P3575" s="6">
        <f t="shared" si="220"/>
        <v>39.53846153846154</v>
      </c>
      <c r="Q3575" t="s">
        <v>8334</v>
      </c>
      <c r="R3575" t="s">
        <v>8335</v>
      </c>
      <c r="S3575" s="13">
        <f t="shared" si="221"/>
        <v>41921.375532407408</v>
      </c>
      <c r="T3575" s="13">
        <f t="shared" si="222"/>
        <v>41951.208865740737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3"/>
        <v>1.0612068965517241</v>
      </c>
      <c r="P3576" s="6">
        <f t="shared" si="220"/>
        <v>136.77777777777777</v>
      </c>
      <c r="Q3576" t="s">
        <v>8334</v>
      </c>
      <c r="R3576" t="s">
        <v>8335</v>
      </c>
      <c r="S3576" s="13">
        <f t="shared" si="221"/>
        <v>41926.942685185182</v>
      </c>
      <c r="T3576" s="13">
        <f t="shared" si="222"/>
        <v>41956.776018518511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3"/>
        <v>1.0133000000000001</v>
      </c>
      <c r="P3577" s="6">
        <f t="shared" si="220"/>
        <v>99.343137254901961</v>
      </c>
      <c r="Q3577" t="s">
        <v>8334</v>
      </c>
      <c r="R3577" t="s">
        <v>8335</v>
      </c>
      <c r="S3577" s="13">
        <f t="shared" si="221"/>
        <v>42561.783877314811</v>
      </c>
      <c r="T3577" s="13">
        <f t="shared" si="222"/>
        <v>42592.957638888889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3"/>
        <v>1</v>
      </c>
      <c r="P3578" s="6">
        <f t="shared" si="220"/>
        <v>20</v>
      </c>
      <c r="Q3578" t="s">
        <v>8334</v>
      </c>
      <c r="R3578" t="s">
        <v>8335</v>
      </c>
      <c r="S3578" s="13">
        <f t="shared" si="221"/>
        <v>42649.54923611111</v>
      </c>
      <c r="T3578" s="13">
        <f t="shared" si="222"/>
        <v>42709.382569444446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3"/>
        <v>1.3</v>
      </c>
      <c r="P3579" s="6">
        <f t="shared" si="220"/>
        <v>28.888888888888889</v>
      </c>
      <c r="Q3579" t="s">
        <v>8334</v>
      </c>
      <c r="R3579" t="s">
        <v>8335</v>
      </c>
      <c r="S3579" s="13">
        <f t="shared" si="221"/>
        <v>42093.786840277782</v>
      </c>
      <c r="T3579" s="13">
        <f t="shared" si="222"/>
        <v>42120.061111111114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3"/>
        <v>1.0001333333333333</v>
      </c>
      <c r="P3580" s="6">
        <f t="shared" si="220"/>
        <v>40.545945945945945</v>
      </c>
      <c r="Q3580" t="s">
        <v>8334</v>
      </c>
      <c r="R3580" t="s">
        <v>8335</v>
      </c>
      <c r="S3580" s="13">
        <f t="shared" si="221"/>
        <v>42460.733530092592</v>
      </c>
      <c r="T3580" s="13">
        <f t="shared" si="222"/>
        <v>42490.525196759256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3"/>
        <v>1</v>
      </c>
      <c r="P3581" s="6">
        <f t="shared" si="220"/>
        <v>35.714285714285715</v>
      </c>
      <c r="Q3581" t="s">
        <v>8334</v>
      </c>
      <c r="R3581" t="s">
        <v>8335</v>
      </c>
      <c r="S3581" s="13">
        <f t="shared" si="221"/>
        <v>42430.762222222227</v>
      </c>
      <c r="T3581" s="13">
        <f t="shared" si="222"/>
        <v>42460.51222222222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3"/>
        <v>1.1388888888888888</v>
      </c>
      <c r="P3582" s="6">
        <f t="shared" si="220"/>
        <v>37.962962962962962</v>
      </c>
      <c r="Q3582" t="s">
        <v>8334</v>
      </c>
      <c r="R3582" t="s">
        <v>8335</v>
      </c>
      <c r="S3582" s="13">
        <f t="shared" si="221"/>
        <v>42026.176180555558</v>
      </c>
      <c r="T3582" s="13">
        <f t="shared" si="222"/>
        <v>42063.999305555553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3"/>
        <v>1</v>
      </c>
      <c r="P3583" s="6">
        <f t="shared" si="220"/>
        <v>33.333333333333336</v>
      </c>
      <c r="Q3583" t="s">
        <v>8334</v>
      </c>
      <c r="R3583" t="s">
        <v>8335</v>
      </c>
      <c r="S3583" s="13">
        <f t="shared" si="221"/>
        <v>41836.471180555556</v>
      </c>
      <c r="T3583" s="13">
        <f t="shared" si="222"/>
        <v>41850.26284722222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3"/>
        <v>2.87</v>
      </c>
      <c r="P3584" s="6">
        <f t="shared" si="220"/>
        <v>58.571428571428569</v>
      </c>
      <c r="Q3584" t="s">
        <v>8334</v>
      </c>
      <c r="R3584" t="s">
        <v>8335</v>
      </c>
      <c r="S3584" s="13">
        <f t="shared" si="221"/>
        <v>42451.095856481479</v>
      </c>
      <c r="T3584" s="13">
        <f t="shared" si="222"/>
        <v>42464.887523148143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3"/>
        <v>1.085</v>
      </c>
      <c r="P3585" s="6">
        <f t="shared" si="220"/>
        <v>135.625</v>
      </c>
      <c r="Q3585" t="s">
        <v>8334</v>
      </c>
      <c r="R3585" t="s">
        <v>8335</v>
      </c>
      <c r="S3585" s="13">
        <f t="shared" si="221"/>
        <v>42418.425983796296</v>
      </c>
      <c r="T3585" s="13">
        <f t="shared" si="222"/>
        <v>42478.175983796296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3"/>
        <v>1.155</v>
      </c>
      <c r="P3586" s="6">
        <f t="shared" si="220"/>
        <v>30.9375</v>
      </c>
      <c r="Q3586" t="s">
        <v>8334</v>
      </c>
      <c r="R3586" t="s">
        <v>8335</v>
      </c>
      <c r="S3586" s="13">
        <f t="shared" si="221"/>
        <v>42168.316481481481</v>
      </c>
      <c r="T3586" s="13">
        <f t="shared" si="222"/>
        <v>42198.108148148145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223"/>
        <v>1.1911764705882353</v>
      </c>
      <c r="P3587" s="6">
        <f t="shared" ref="P3587:P3650" si="224">E3587/L3587</f>
        <v>176.08695652173913</v>
      </c>
      <c r="Q3587" t="s">
        <v>8334</v>
      </c>
      <c r="R3587" t="s">
        <v>8335</v>
      </c>
      <c r="S3587" s="13">
        <f t="shared" ref="S3587:S3650" si="225">(((J3587/60)/60)/24)+DATE(1970,1,1)</f>
        <v>41964.716319444444</v>
      </c>
      <c r="T3587" s="13">
        <f t="shared" ref="T3587:T3650" si="226">(((I3587/60)/60)/24)+DATE(1970,1,1)+(-5/24)</f>
        <v>41994.507986111108</v>
      </c>
    </row>
    <row r="3588" spans="1:20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ref="O3588:O3651" si="227">E3588/D3588</f>
        <v>1.0942666666666667</v>
      </c>
      <c r="P3588" s="6">
        <f t="shared" si="224"/>
        <v>151.9814814814815</v>
      </c>
      <c r="Q3588" t="s">
        <v>8334</v>
      </c>
      <c r="R3588" t="s">
        <v>8335</v>
      </c>
      <c r="S3588" s="13">
        <f t="shared" si="225"/>
        <v>42576.697569444441</v>
      </c>
      <c r="T3588" s="13">
        <f t="shared" si="226"/>
        <v>42636.489236111105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7"/>
        <v>1.266</v>
      </c>
      <c r="P3589" s="6">
        <f t="shared" si="224"/>
        <v>22.607142857142858</v>
      </c>
      <c r="Q3589" t="s">
        <v>8334</v>
      </c>
      <c r="R3589" t="s">
        <v>8335</v>
      </c>
      <c r="S3589" s="13">
        <f t="shared" si="225"/>
        <v>42503.539976851855</v>
      </c>
      <c r="T3589" s="13">
        <f t="shared" si="226"/>
        <v>42548.583333333336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7"/>
        <v>1.0049999999999999</v>
      </c>
      <c r="P3590" s="6">
        <f t="shared" si="224"/>
        <v>18.272727272727273</v>
      </c>
      <c r="Q3590" t="s">
        <v>8334</v>
      </c>
      <c r="R3590" t="s">
        <v>8335</v>
      </c>
      <c r="S3590" s="13">
        <f t="shared" si="225"/>
        <v>42101.828819444447</v>
      </c>
      <c r="T3590" s="13">
        <f t="shared" si="226"/>
        <v>42123.749999999993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7"/>
        <v>1.2749999999999999</v>
      </c>
      <c r="P3591" s="6">
        <f t="shared" si="224"/>
        <v>82.258064516129039</v>
      </c>
      <c r="Q3591" t="s">
        <v>8334</v>
      </c>
      <c r="R3591" t="s">
        <v>8335</v>
      </c>
      <c r="S3591" s="13">
        <f t="shared" si="225"/>
        <v>42125.647534722222</v>
      </c>
      <c r="T3591" s="13">
        <f t="shared" si="226"/>
        <v>42150.439201388886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7"/>
        <v>1.0005999999999999</v>
      </c>
      <c r="P3592" s="6">
        <f t="shared" si="224"/>
        <v>68.534246575342465</v>
      </c>
      <c r="Q3592" t="s">
        <v>8334</v>
      </c>
      <c r="R3592" t="s">
        <v>8335</v>
      </c>
      <c r="S3592" s="13">
        <f t="shared" si="225"/>
        <v>41902.333726851852</v>
      </c>
      <c r="T3592" s="13">
        <f t="shared" si="226"/>
        <v>41932.125393518516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7"/>
        <v>1.75</v>
      </c>
      <c r="P3593" s="6">
        <f t="shared" si="224"/>
        <v>68.055555555555557</v>
      </c>
      <c r="Q3593" t="s">
        <v>8334</v>
      </c>
      <c r="R3593" t="s">
        <v>8335</v>
      </c>
      <c r="S3593" s="13">
        <f t="shared" si="225"/>
        <v>42003.948425925926</v>
      </c>
      <c r="T3593" s="13">
        <f t="shared" si="226"/>
        <v>42027.999305555553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7"/>
        <v>1.2725</v>
      </c>
      <c r="P3594" s="6">
        <f t="shared" si="224"/>
        <v>72.714285714285708</v>
      </c>
      <c r="Q3594" t="s">
        <v>8334</v>
      </c>
      <c r="R3594" t="s">
        <v>8335</v>
      </c>
      <c r="S3594" s="13">
        <f t="shared" si="225"/>
        <v>41988.829942129625</v>
      </c>
      <c r="T3594" s="13">
        <f t="shared" si="226"/>
        <v>42045.999305555553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7"/>
        <v>1.1063333333333334</v>
      </c>
      <c r="P3595" s="6">
        <f t="shared" si="224"/>
        <v>77.186046511627907</v>
      </c>
      <c r="Q3595" t="s">
        <v>8334</v>
      </c>
      <c r="R3595" t="s">
        <v>8335</v>
      </c>
      <c r="S3595" s="13">
        <f t="shared" si="225"/>
        <v>41974.898599537039</v>
      </c>
      <c r="T3595" s="13">
        <f t="shared" si="226"/>
        <v>42009.643055555549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7"/>
        <v>1.2593749999999999</v>
      </c>
      <c r="P3596" s="6">
        <f t="shared" si="224"/>
        <v>55.972222222222221</v>
      </c>
      <c r="Q3596" t="s">
        <v>8334</v>
      </c>
      <c r="R3596" t="s">
        <v>8335</v>
      </c>
      <c r="S3596" s="13">
        <f t="shared" si="225"/>
        <v>42592.066921296297</v>
      </c>
      <c r="T3596" s="13">
        <f t="shared" si="226"/>
        <v>42616.858587962961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7"/>
        <v>1.1850000000000001</v>
      </c>
      <c r="P3597" s="6">
        <f t="shared" si="224"/>
        <v>49.693548387096776</v>
      </c>
      <c r="Q3597" t="s">
        <v>8334</v>
      </c>
      <c r="R3597" t="s">
        <v>8335</v>
      </c>
      <c r="S3597" s="13">
        <f t="shared" si="225"/>
        <v>42050.008368055554</v>
      </c>
      <c r="T3597" s="13">
        <f t="shared" si="226"/>
        <v>42076.082638888889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7"/>
        <v>1.0772727272727274</v>
      </c>
      <c r="P3598" s="6">
        <f t="shared" si="224"/>
        <v>79</v>
      </c>
      <c r="Q3598" t="s">
        <v>8334</v>
      </c>
      <c r="R3598" t="s">
        <v>8335</v>
      </c>
      <c r="S3598" s="13">
        <f t="shared" si="225"/>
        <v>41856.715069444443</v>
      </c>
      <c r="T3598" s="13">
        <f t="shared" si="226"/>
        <v>41877.506736111107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7"/>
        <v>1.026</v>
      </c>
      <c r="P3599" s="6">
        <f t="shared" si="224"/>
        <v>77.727272727272734</v>
      </c>
      <c r="Q3599" t="s">
        <v>8334</v>
      </c>
      <c r="R3599" t="s">
        <v>8335</v>
      </c>
      <c r="S3599" s="13">
        <f t="shared" si="225"/>
        <v>42417.585532407407</v>
      </c>
      <c r="T3599" s="13">
        <f t="shared" si="226"/>
        <v>42432.040972222218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7"/>
        <v>1.101</v>
      </c>
      <c r="P3600" s="6">
        <f t="shared" si="224"/>
        <v>40.777777777777779</v>
      </c>
      <c r="Q3600" t="s">
        <v>8334</v>
      </c>
      <c r="R3600" t="s">
        <v>8335</v>
      </c>
      <c r="S3600" s="13">
        <f t="shared" si="225"/>
        <v>41866.79886574074</v>
      </c>
      <c r="T3600" s="13">
        <f t="shared" si="226"/>
        <v>41884.999305555553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7"/>
        <v>2.02</v>
      </c>
      <c r="P3601" s="6">
        <f t="shared" si="224"/>
        <v>59.411764705882355</v>
      </c>
      <c r="Q3601" t="s">
        <v>8334</v>
      </c>
      <c r="R3601" t="s">
        <v>8335</v>
      </c>
      <c r="S3601" s="13">
        <f t="shared" si="225"/>
        <v>42220.79487268519</v>
      </c>
      <c r="T3601" s="13">
        <f t="shared" si="226"/>
        <v>42245.791666666664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7"/>
        <v>1.3</v>
      </c>
      <c r="P3602" s="6">
        <f t="shared" si="224"/>
        <v>3.25</v>
      </c>
      <c r="Q3602" t="s">
        <v>8334</v>
      </c>
      <c r="R3602" t="s">
        <v>8335</v>
      </c>
      <c r="S3602" s="13">
        <f t="shared" si="225"/>
        <v>42628.849120370374</v>
      </c>
      <c r="T3602" s="13">
        <f t="shared" si="226"/>
        <v>42656.640787037039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7"/>
        <v>1.0435000000000001</v>
      </c>
      <c r="P3603" s="6">
        <f t="shared" si="224"/>
        <v>39.377358490566039</v>
      </c>
      <c r="Q3603" t="s">
        <v>8334</v>
      </c>
      <c r="R3603" t="s">
        <v>8335</v>
      </c>
      <c r="S3603" s="13">
        <f t="shared" si="225"/>
        <v>41990.99863425926</v>
      </c>
      <c r="T3603" s="13">
        <f t="shared" si="226"/>
        <v>42020.790300925924</v>
      </c>
    </row>
    <row r="3604" spans="1:20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7"/>
        <v>1.0004999999999999</v>
      </c>
      <c r="P3604" s="6">
        <f t="shared" si="224"/>
        <v>81.673469387755105</v>
      </c>
      <c r="Q3604" t="s">
        <v>8334</v>
      </c>
      <c r="R3604" t="s">
        <v>8335</v>
      </c>
      <c r="S3604" s="13">
        <f t="shared" si="225"/>
        <v>42447.894432870366</v>
      </c>
      <c r="T3604" s="13">
        <f t="shared" si="226"/>
        <v>42507.68609953703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7"/>
        <v>1.7066666666666668</v>
      </c>
      <c r="P3605" s="6">
        <f t="shared" si="224"/>
        <v>44.912280701754383</v>
      </c>
      <c r="Q3605" t="s">
        <v>8334</v>
      </c>
      <c r="R3605" t="s">
        <v>8335</v>
      </c>
      <c r="S3605" s="13">
        <f t="shared" si="225"/>
        <v>42283.864351851851</v>
      </c>
      <c r="T3605" s="13">
        <f t="shared" si="226"/>
        <v>42313.697685185187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7"/>
        <v>1.1283333333333334</v>
      </c>
      <c r="P3606" s="6">
        <f t="shared" si="224"/>
        <v>49.05797101449275</v>
      </c>
      <c r="Q3606" t="s">
        <v>8334</v>
      </c>
      <c r="R3606" t="s">
        <v>8335</v>
      </c>
      <c r="S3606" s="13">
        <f t="shared" si="225"/>
        <v>42483.015694444446</v>
      </c>
      <c r="T3606" s="13">
        <f t="shared" si="226"/>
        <v>42489.082638888889</v>
      </c>
    </row>
    <row r="3607" spans="1:20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7"/>
        <v>1.84</v>
      </c>
      <c r="P3607" s="6">
        <f t="shared" si="224"/>
        <v>30.666666666666668</v>
      </c>
      <c r="Q3607" t="s">
        <v>8334</v>
      </c>
      <c r="R3607" t="s">
        <v>8335</v>
      </c>
      <c r="S3607" s="13">
        <f t="shared" si="225"/>
        <v>42383.793124999997</v>
      </c>
      <c r="T3607" s="13">
        <f t="shared" si="226"/>
        <v>42413.584791666661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7"/>
        <v>1.3026666666666666</v>
      </c>
      <c r="P3608" s="6">
        <f t="shared" si="224"/>
        <v>61.0625</v>
      </c>
      <c r="Q3608" t="s">
        <v>8334</v>
      </c>
      <c r="R3608" t="s">
        <v>8335</v>
      </c>
      <c r="S3608" s="13">
        <f t="shared" si="225"/>
        <v>42566.604826388888</v>
      </c>
      <c r="T3608" s="13">
        <f t="shared" si="226"/>
        <v>42596.396493055552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7"/>
        <v>1.0545454545454545</v>
      </c>
      <c r="P3609" s="6">
        <f t="shared" si="224"/>
        <v>29</v>
      </c>
      <c r="Q3609" t="s">
        <v>8334</v>
      </c>
      <c r="R3609" t="s">
        <v>8335</v>
      </c>
      <c r="S3609" s="13">
        <f t="shared" si="225"/>
        <v>42338.963912037041</v>
      </c>
      <c r="T3609" s="13">
        <f t="shared" si="226"/>
        <v>42352.791666666664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7"/>
        <v>1</v>
      </c>
      <c r="P3610" s="6">
        <f t="shared" si="224"/>
        <v>29.62962962962963</v>
      </c>
      <c r="Q3610" t="s">
        <v>8334</v>
      </c>
      <c r="R3610" t="s">
        <v>8335</v>
      </c>
      <c r="S3610" s="13">
        <f t="shared" si="225"/>
        <v>42506.709375000006</v>
      </c>
      <c r="T3610" s="13">
        <f t="shared" si="226"/>
        <v>42538.374999999993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7"/>
        <v>1.5331632653061225</v>
      </c>
      <c r="P3611" s="6">
        <f t="shared" si="224"/>
        <v>143.0952380952381</v>
      </c>
      <c r="Q3611" t="s">
        <v>8334</v>
      </c>
      <c r="R3611" t="s">
        <v>8335</v>
      </c>
      <c r="S3611" s="13">
        <f t="shared" si="225"/>
        <v>42429.991724537031</v>
      </c>
      <c r="T3611" s="13">
        <f t="shared" si="226"/>
        <v>42459.741724537038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7"/>
        <v>1.623</v>
      </c>
      <c r="P3612" s="6">
        <f t="shared" si="224"/>
        <v>52.354838709677416</v>
      </c>
      <c r="Q3612" t="s">
        <v>8334</v>
      </c>
      <c r="R3612" t="s">
        <v>8335</v>
      </c>
      <c r="S3612" s="13">
        <f t="shared" si="225"/>
        <v>42203.432129629626</v>
      </c>
      <c r="T3612" s="13">
        <f t="shared" si="226"/>
        <v>42233.22379629629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7"/>
        <v>1.36</v>
      </c>
      <c r="P3613" s="6">
        <f t="shared" si="224"/>
        <v>66.666666666666671</v>
      </c>
      <c r="Q3613" t="s">
        <v>8334</v>
      </c>
      <c r="R3613" t="s">
        <v>8335</v>
      </c>
      <c r="S3613" s="13">
        <f t="shared" si="225"/>
        <v>42072.370381944449</v>
      </c>
      <c r="T3613" s="13">
        <f t="shared" si="226"/>
        <v>42102.162048611113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7"/>
        <v>1.444</v>
      </c>
      <c r="P3614" s="6">
        <f t="shared" si="224"/>
        <v>126.66666666666667</v>
      </c>
      <c r="Q3614" t="s">
        <v>8334</v>
      </c>
      <c r="R3614" t="s">
        <v>8335</v>
      </c>
      <c r="S3614" s="13">
        <f t="shared" si="225"/>
        <v>41789.726979166669</v>
      </c>
      <c r="T3614" s="13">
        <f t="shared" si="226"/>
        <v>41799.518645833334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7"/>
        <v>1</v>
      </c>
      <c r="P3615" s="6">
        <f t="shared" si="224"/>
        <v>62.5</v>
      </c>
      <c r="Q3615" t="s">
        <v>8334</v>
      </c>
      <c r="R3615" t="s">
        <v>8335</v>
      </c>
      <c r="S3615" s="13">
        <f t="shared" si="225"/>
        <v>41788.58997685185</v>
      </c>
      <c r="T3615" s="13">
        <f t="shared" si="226"/>
        <v>41818.381643518514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7"/>
        <v>1.008</v>
      </c>
      <c r="P3616" s="6">
        <f t="shared" si="224"/>
        <v>35.492957746478872</v>
      </c>
      <c r="Q3616" t="s">
        <v>8334</v>
      </c>
      <c r="R3616" t="s">
        <v>8335</v>
      </c>
      <c r="S3616" s="13">
        <f t="shared" si="225"/>
        <v>42144.041851851856</v>
      </c>
      <c r="T3616" s="13">
        <f t="shared" si="226"/>
        <v>42173.833518518521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7"/>
        <v>1.0680000000000001</v>
      </c>
      <c r="P3617" s="6">
        <f t="shared" si="224"/>
        <v>37.083333333333336</v>
      </c>
      <c r="Q3617" t="s">
        <v>8334</v>
      </c>
      <c r="R3617" t="s">
        <v>8335</v>
      </c>
      <c r="S3617" s="13">
        <f t="shared" si="225"/>
        <v>42318.593703703707</v>
      </c>
      <c r="T3617" s="13">
        <f t="shared" si="226"/>
        <v>42348.385370370372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7"/>
        <v>1.248</v>
      </c>
      <c r="P3618" s="6">
        <f t="shared" si="224"/>
        <v>69.333333333333329</v>
      </c>
      <c r="Q3618" t="s">
        <v>8334</v>
      </c>
      <c r="R3618" t="s">
        <v>8335</v>
      </c>
      <c r="S3618" s="13">
        <f t="shared" si="225"/>
        <v>42052.949814814812</v>
      </c>
      <c r="T3618" s="13">
        <f t="shared" si="226"/>
        <v>42082.699814814812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7"/>
        <v>1.1891891891891893</v>
      </c>
      <c r="P3619" s="6">
        <f t="shared" si="224"/>
        <v>17.254901960784313</v>
      </c>
      <c r="Q3619" t="s">
        <v>8334</v>
      </c>
      <c r="R3619" t="s">
        <v>8335</v>
      </c>
      <c r="S3619" s="13">
        <f t="shared" si="225"/>
        <v>42779.610289351855</v>
      </c>
      <c r="T3619" s="13">
        <f t="shared" si="226"/>
        <v>42793.791666666664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7"/>
        <v>1.01</v>
      </c>
      <c r="P3620" s="6">
        <f t="shared" si="224"/>
        <v>36.071428571428569</v>
      </c>
      <c r="Q3620" t="s">
        <v>8334</v>
      </c>
      <c r="R3620" t="s">
        <v>8335</v>
      </c>
      <c r="S3620" s="13">
        <f t="shared" si="225"/>
        <v>42128.627893518518</v>
      </c>
      <c r="T3620" s="13">
        <f t="shared" si="226"/>
        <v>42158.419560185182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7"/>
        <v>1.1299999999999999</v>
      </c>
      <c r="P3621" s="6">
        <f t="shared" si="224"/>
        <v>66.470588235294116</v>
      </c>
      <c r="Q3621" t="s">
        <v>8334</v>
      </c>
      <c r="R3621" t="s">
        <v>8335</v>
      </c>
      <c r="S3621" s="13">
        <f t="shared" si="225"/>
        <v>42661.132245370376</v>
      </c>
      <c r="T3621" s="13">
        <f t="shared" si="226"/>
        <v>42693.708333333336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7"/>
        <v>1.0519047619047619</v>
      </c>
      <c r="P3622" s="6">
        <f t="shared" si="224"/>
        <v>56.065989847715734</v>
      </c>
      <c r="Q3622" t="s">
        <v>8334</v>
      </c>
      <c r="R3622" t="s">
        <v>8335</v>
      </c>
      <c r="S3622" s="13">
        <f t="shared" si="225"/>
        <v>42037.938206018516</v>
      </c>
      <c r="T3622" s="13">
        <f t="shared" si="226"/>
        <v>42067.958333333336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7"/>
        <v>1.0973333333333333</v>
      </c>
      <c r="P3623" s="6">
        <f t="shared" si="224"/>
        <v>47.028571428571432</v>
      </c>
      <c r="Q3623" t="s">
        <v>8334</v>
      </c>
      <c r="R3623" t="s">
        <v>8335</v>
      </c>
      <c r="S3623" s="13">
        <f t="shared" si="225"/>
        <v>42619.935694444444</v>
      </c>
      <c r="T3623" s="13">
        <f t="shared" si="226"/>
        <v>42643.666666666664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7"/>
        <v>1.00099</v>
      </c>
      <c r="P3624" s="6">
        <f t="shared" si="224"/>
        <v>47.666190476190479</v>
      </c>
      <c r="Q3624" t="s">
        <v>8334</v>
      </c>
      <c r="R3624" t="s">
        <v>8335</v>
      </c>
      <c r="S3624" s="13">
        <f t="shared" si="225"/>
        <v>41877.221886574072</v>
      </c>
      <c r="T3624" s="13">
        <f t="shared" si="226"/>
        <v>41909.932638888888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7"/>
        <v>1.2</v>
      </c>
      <c r="P3625" s="6">
        <f t="shared" si="224"/>
        <v>88.235294117647058</v>
      </c>
      <c r="Q3625" t="s">
        <v>8334</v>
      </c>
      <c r="R3625" t="s">
        <v>8335</v>
      </c>
      <c r="S3625" s="13">
        <f t="shared" si="225"/>
        <v>41828.736921296295</v>
      </c>
      <c r="T3625" s="13">
        <f t="shared" si="226"/>
        <v>41846.083333333328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7"/>
        <v>1.0493333333333332</v>
      </c>
      <c r="P3626" s="6">
        <f t="shared" si="224"/>
        <v>80.717948717948715</v>
      </c>
      <c r="Q3626" t="s">
        <v>8334</v>
      </c>
      <c r="R3626" t="s">
        <v>8335</v>
      </c>
      <c r="S3626" s="13">
        <f t="shared" si="225"/>
        <v>42545.774189814809</v>
      </c>
      <c r="T3626" s="13">
        <f t="shared" si="226"/>
        <v>42605.565856481473</v>
      </c>
    </row>
    <row r="3627" spans="1:20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7"/>
        <v>1.0266666666666666</v>
      </c>
      <c r="P3627" s="6">
        <f t="shared" si="224"/>
        <v>39.487179487179489</v>
      </c>
      <c r="Q3627" t="s">
        <v>8334</v>
      </c>
      <c r="R3627" t="s">
        <v>8335</v>
      </c>
      <c r="S3627" s="13">
        <f t="shared" si="225"/>
        <v>42157.652511574073</v>
      </c>
      <c r="T3627" s="13">
        <f t="shared" si="226"/>
        <v>42187.444178240738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7"/>
        <v>1.0182500000000001</v>
      </c>
      <c r="P3628" s="6">
        <f t="shared" si="224"/>
        <v>84.854166666666671</v>
      </c>
      <c r="Q3628" t="s">
        <v>8334</v>
      </c>
      <c r="R3628" t="s">
        <v>8335</v>
      </c>
      <c r="S3628" s="13">
        <f t="shared" si="225"/>
        <v>41846.667326388888</v>
      </c>
      <c r="T3628" s="13">
        <f t="shared" si="226"/>
        <v>41867.458993055552</v>
      </c>
    </row>
    <row r="3629" spans="1:20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7"/>
        <v>1</v>
      </c>
      <c r="P3629" s="6">
        <f t="shared" si="224"/>
        <v>68.965517241379317</v>
      </c>
      <c r="Q3629" t="s">
        <v>8334</v>
      </c>
      <c r="R3629" t="s">
        <v>8335</v>
      </c>
      <c r="S3629" s="13">
        <f t="shared" si="225"/>
        <v>42460.741747685184</v>
      </c>
      <c r="T3629" s="13">
        <f t="shared" si="226"/>
        <v>42510.957638888889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7"/>
        <v>0</v>
      </c>
      <c r="P3630" s="6" t="e">
        <f t="shared" si="224"/>
        <v>#DIV/0!</v>
      </c>
      <c r="Q3630" t="s">
        <v>8334</v>
      </c>
      <c r="R3630" t="s">
        <v>8363</v>
      </c>
      <c r="S3630" s="13">
        <f t="shared" si="225"/>
        <v>42291.833287037036</v>
      </c>
      <c r="T3630" s="13">
        <f t="shared" si="226"/>
        <v>42351.666620370372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7"/>
        <v>1.9999999999999999E-6</v>
      </c>
      <c r="P3631" s="6">
        <f t="shared" si="224"/>
        <v>1</v>
      </c>
      <c r="Q3631" t="s">
        <v>8334</v>
      </c>
      <c r="R3631" t="s">
        <v>8363</v>
      </c>
      <c r="S3631" s="13">
        <f t="shared" si="225"/>
        <v>42437.094490740739</v>
      </c>
      <c r="T3631" s="13">
        <f t="shared" si="226"/>
        <v>42495.499999999993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7"/>
        <v>3.3333333333333332E-4</v>
      </c>
      <c r="P3632" s="6">
        <f t="shared" si="224"/>
        <v>1</v>
      </c>
      <c r="Q3632" t="s">
        <v>8334</v>
      </c>
      <c r="R3632" t="s">
        <v>8363</v>
      </c>
      <c r="S3632" s="13">
        <f t="shared" si="225"/>
        <v>41942.84710648148</v>
      </c>
      <c r="T3632" s="13">
        <f t="shared" si="226"/>
        <v>41972.680439814816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7"/>
        <v>0.51023391812865493</v>
      </c>
      <c r="P3633" s="6">
        <f t="shared" si="224"/>
        <v>147.88135593220338</v>
      </c>
      <c r="Q3633" t="s">
        <v>8334</v>
      </c>
      <c r="R3633" t="s">
        <v>8363</v>
      </c>
      <c r="S3633" s="13">
        <f t="shared" si="225"/>
        <v>41880.753437499996</v>
      </c>
      <c r="T3633" s="13">
        <f t="shared" si="226"/>
        <v>41904.957638888889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7"/>
        <v>0.2</v>
      </c>
      <c r="P3634" s="6">
        <f t="shared" si="224"/>
        <v>100</v>
      </c>
      <c r="Q3634" t="s">
        <v>8334</v>
      </c>
      <c r="R3634" t="s">
        <v>8363</v>
      </c>
      <c r="S3634" s="13">
        <f t="shared" si="225"/>
        <v>41946.936909722222</v>
      </c>
      <c r="T3634" s="13">
        <f t="shared" si="226"/>
        <v>41966.728576388887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7"/>
        <v>0.35239999999999999</v>
      </c>
      <c r="P3635" s="6">
        <f t="shared" si="224"/>
        <v>56.838709677419352</v>
      </c>
      <c r="Q3635" t="s">
        <v>8334</v>
      </c>
      <c r="R3635" t="s">
        <v>8363</v>
      </c>
      <c r="S3635" s="13">
        <f t="shared" si="225"/>
        <v>42649.623460648145</v>
      </c>
      <c r="T3635" s="13">
        <f t="shared" si="226"/>
        <v>42692.833333333336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7"/>
        <v>4.2466666666666666E-2</v>
      </c>
      <c r="P3636" s="6">
        <f t="shared" si="224"/>
        <v>176.94444444444446</v>
      </c>
      <c r="Q3636" t="s">
        <v>8334</v>
      </c>
      <c r="R3636" t="s">
        <v>8363</v>
      </c>
      <c r="S3636" s="13">
        <f t="shared" si="225"/>
        <v>42701.166365740741</v>
      </c>
      <c r="T3636" s="13">
        <f t="shared" si="226"/>
        <v>42748.957638888889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7"/>
        <v>0.36457142857142855</v>
      </c>
      <c r="P3637" s="6">
        <f t="shared" si="224"/>
        <v>127.6</v>
      </c>
      <c r="Q3637" t="s">
        <v>8334</v>
      </c>
      <c r="R3637" t="s">
        <v>8363</v>
      </c>
      <c r="S3637" s="13">
        <f t="shared" si="225"/>
        <v>42450.88282407407</v>
      </c>
      <c r="T3637" s="13">
        <f t="shared" si="226"/>
        <v>42480.674490740734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7"/>
        <v>0</v>
      </c>
      <c r="P3638" s="6" t="e">
        <f t="shared" si="224"/>
        <v>#DIV/0!</v>
      </c>
      <c r="Q3638" t="s">
        <v>8334</v>
      </c>
      <c r="R3638" t="s">
        <v>8363</v>
      </c>
      <c r="S3638" s="13">
        <f t="shared" si="225"/>
        <v>42226.694780092599</v>
      </c>
      <c r="T3638" s="13">
        <f t="shared" si="226"/>
        <v>42261.486446759263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7"/>
        <v>0.30866666666666664</v>
      </c>
      <c r="P3639" s="6">
        <f t="shared" si="224"/>
        <v>66.142857142857139</v>
      </c>
      <c r="Q3639" t="s">
        <v>8334</v>
      </c>
      <c r="R3639" t="s">
        <v>8363</v>
      </c>
      <c r="S3639" s="13">
        <f t="shared" si="225"/>
        <v>41975.700636574074</v>
      </c>
      <c r="T3639" s="13">
        <f t="shared" si="226"/>
        <v>42005.492303240739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7"/>
        <v>6.545454545454546E-2</v>
      </c>
      <c r="P3640" s="6">
        <f t="shared" si="224"/>
        <v>108</v>
      </c>
      <c r="Q3640" t="s">
        <v>8334</v>
      </c>
      <c r="R3640" t="s">
        <v>8363</v>
      </c>
      <c r="S3640" s="13">
        <f t="shared" si="225"/>
        <v>42053.672824074078</v>
      </c>
      <c r="T3640" s="13">
        <f t="shared" si="226"/>
        <v>42113.42282407407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7"/>
        <v>4.0000000000000003E-5</v>
      </c>
      <c r="P3641" s="6">
        <f t="shared" si="224"/>
        <v>1</v>
      </c>
      <c r="Q3641" t="s">
        <v>8334</v>
      </c>
      <c r="R3641" t="s">
        <v>8363</v>
      </c>
      <c r="S3641" s="13">
        <f t="shared" si="225"/>
        <v>42590.677152777775</v>
      </c>
      <c r="T3641" s="13">
        <f t="shared" si="226"/>
        <v>42650.424305555549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7"/>
        <v>5.5E-2</v>
      </c>
      <c r="P3642" s="6">
        <f t="shared" si="224"/>
        <v>18.333333333333332</v>
      </c>
      <c r="Q3642" t="s">
        <v>8334</v>
      </c>
      <c r="R3642" t="s">
        <v>8363</v>
      </c>
      <c r="S3642" s="13">
        <f t="shared" si="225"/>
        <v>42104.781597222223</v>
      </c>
      <c r="T3642" s="13">
        <f t="shared" si="226"/>
        <v>42134.573263888888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7"/>
        <v>0</v>
      </c>
      <c r="P3643" s="6" t="e">
        <f t="shared" si="224"/>
        <v>#DIV/0!</v>
      </c>
      <c r="Q3643" t="s">
        <v>8334</v>
      </c>
      <c r="R3643" t="s">
        <v>8363</v>
      </c>
      <c r="S3643" s="13">
        <f t="shared" si="225"/>
        <v>41899.627071759263</v>
      </c>
      <c r="T3643" s="13">
        <f t="shared" si="226"/>
        <v>41917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7"/>
        <v>2.1428571428571429E-2</v>
      </c>
      <c r="P3644" s="6">
        <f t="shared" si="224"/>
        <v>7.5</v>
      </c>
      <c r="Q3644" t="s">
        <v>8334</v>
      </c>
      <c r="R3644" t="s">
        <v>8363</v>
      </c>
      <c r="S3644" s="13">
        <f t="shared" si="225"/>
        <v>42297.816284722227</v>
      </c>
      <c r="T3644" s="13">
        <f t="shared" si="226"/>
        <v>42338.499999999993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7"/>
        <v>0</v>
      </c>
      <c r="P3645" s="6" t="e">
        <f t="shared" si="224"/>
        <v>#DIV/0!</v>
      </c>
      <c r="Q3645" t="s">
        <v>8334</v>
      </c>
      <c r="R3645" t="s">
        <v>8363</v>
      </c>
      <c r="S3645" s="13">
        <f t="shared" si="225"/>
        <v>42285.143969907411</v>
      </c>
      <c r="T3645" s="13">
        <f t="shared" si="226"/>
        <v>42324.977303240739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7"/>
        <v>0.16420000000000001</v>
      </c>
      <c r="P3646" s="6">
        <f t="shared" si="224"/>
        <v>68.416666666666671</v>
      </c>
      <c r="Q3646" t="s">
        <v>8334</v>
      </c>
      <c r="R3646" t="s">
        <v>8363</v>
      </c>
      <c r="S3646" s="13">
        <f t="shared" si="225"/>
        <v>42409.241747685184</v>
      </c>
      <c r="T3646" s="13">
        <f t="shared" si="226"/>
        <v>42436.999305555553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7"/>
        <v>1E-3</v>
      </c>
      <c r="P3647" s="6">
        <f t="shared" si="224"/>
        <v>1</v>
      </c>
      <c r="Q3647" t="s">
        <v>8334</v>
      </c>
      <c r="R3647" t="s">
        <v>8363</v>
      </c>
      <c r="S3647" s="13">
        <f t="shared" si="225"/>
        <v>42665.970347222217</v>
      </c>
      <c r="T3647" s="13">
        <f t="shared" si="226"/>
        <v>42695.803680555553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7"/>
        <v>4.8099999999999997E-2</v>
      </c>
      <c r="P3648" s="6">
        <f t="shared" si="224"/>
        <v>60.125</v>
      </c>
      <c r="Q3648" t="s">
        <v>8334</v>
      </c>
      <c r="R3648" t="s">
        <v>8363</v>
      </c>
      <c r="S3648" s="13">
        <f t="shared" si="225"/>
        <v>42140.421319444446</v>
      </c>
      <c r="T3648" s="13">
        <f t="shared" si="226"/>
        <v>42171.770833333336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7"/>
        <v>0.06</v>
      </c>
      <c r="P3649" s="6">
        <f t="shared" si="224"/>
        <v>15</v>
      </c>
      <c r="Q3649" t="s">
        <v>8334</v>
      </c>
      <c r="R3649" t="s">
        <v>8363</v>
      </c>
      <c r="S3649" s="13">
        <f t="shared" si="225"/>
        <v>42598.749155092592</v>
      </c>
      <c r="T3649" s="13">
        <f t="shared" si="226"/>
        <v>42643.540821759256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7"/>
        <v>1.003825</v>
      </c>
      <c r="P3650" s="6">
        <f t="shared" si="224"/>
        <v>550.04109589041093</v>
      </c>
      <c r="Q3650" t="s">
        <v>8334</v>
      </c>
      <c r="R3650" t="s">
        <v>8335</v>
      </c>
      <c r="S3650" s="13">
        <f t="shared" si="225"/>
        <v>41887.292187500003</v>
      </c>
      <c r="T3650" s="13">
        <f t="shared" si="226"/>
        <v>41917.083854166667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227"/>
        <v>1.04</v>
      </c>
      <c r="P3651" s="6">
        <f t="shared" ref="P3651:P3714" si="228">E3651/L3651</f>
        <v>97.5</v>
      </c>
      <c r="Q3651" t="s">
        <v>8334</v>
      </c>
      <c r="R3651" t="s">
        <v>8335</v>
      </c>
      <c r="S3651" s="13">
        <f t="shared" ref="S3651:S3714" si="229">(((J3651/60)/60)/24)+DATE(1970,1,1)</f>
        <v>41780.712893518517</v>
      </c>
      <c r="T3651" s="13">
        <f t="shared" ref="T3651:T3714" si="230">(((I3651/60)/60)/24)+DATE(1970,1,1)+(-5/24)</f>
        <v>41806.504560185182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ref="O3652:O3715" si="231">E3652/D3652</f>
        <v>1</v>
      </c>
      <c r="P3652" s="6">
        <f t="shared" si="228"/>
        <v>29.411764705882351</v>
      </c>
      <c r="Q3652" t="s">
        <v>8334</v>
      </c>
      <c r="R3652" t="s">
        <v>8335</v>
      </c>
      <c r="S3652" s="13">
        <f t="shared" si="229"/>
        <v>42381.478981481487</v>
      </c>
      <c r="T3652" s="13">
        <f t="shared" si="230"/>
        <v>42402.270648148151</v>
      </c>
    </row>
    <row r="3653" spans="1:20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31"/>
        <v>1.04</v>
      </c>
      <c r="P3653" s="6">
        <f t="shared" si="228"/>
        <v>57.777777777777779</v>
      </c>
      <c r="Q3653" t="s">
        <v>8334</v>
      </c>
      <c r="R3653" t="s">
        <v>8335</v>
      </c>
      <c r="S3653" s="13">
        <f t="shared" si="229"/>
        <v>41828.646319444444</v>
      </c>
      <c r="T3653" s="13">
        <f t="shared" si="230"/>
        <v>41861.457638888889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31"/>
        <v>2.5066666666666668</v>
      </c>
      <c r="P3654" s="6">
        <f t="shared" si="228"/>
        <v>44.235294117647058</v>
      </c>
      <c r="Q3654" t="s">
        <v>8334</v>
      </c>
      <c r="R3654" t="s">
        <v>8335</v>
      </c>
      <c r="S3654" s="13">
        <f t="shared" si="229"/>
        <v>42596.644699074073</v>
      </c>
      <c r="T3654" s="13">
        <f t="shared" si="230"/>
        <v>42606.957638888889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31"/>
        <v>1.0049999999999999</v>
      </c>
      <c r="P3655" s="6">
        <f t="shared" si="228"/>
        <v>60.909090909090907</v>
      </c>
      <c r="Q3655" t="s">
        <v>8334</v>
      </c>
      <c r="R3655" t="s">
        <v>8335</v>
      </c>
      <c r="S3655" s="13">
        <f t="shared" si="229"/>
        <v>42191.363506944443</v>
      </c>
      <c r="T3655" s="13">
        <f t="shared" si="230"/>
        <v>42221.155173611107</v>
      </c>
    </row>
    <row r="3656" spans="1:20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31"/>
        <v>1.744</v>
      </c>
      <c r="P3656" s="6">
        <f t="shared" si="228"/>
        <v>68.84210526315789</v>
      </c>
      <c r="Q3656" t="s">
        <v>8334</v>
      </c>
      <c r="R3656" t="s">
        <v>8335</v>
      </c>
      <c r="S3656" s="13">
        <f t="shared" si="229"/>
        <v>42440.416504629626</v>
      </c>
      <c r="T3656" s="13">
        <f t="shared" si="230"/>
        <v>42463.499999999993</v>
      </c>
    </row>
    <row r="3657" spans="1:20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31"/>
        <v>1.1626000000000001</v>
      </c>
      <c r="P3657" s="6">
        <f t="shared" si="228"/>
        <v>73.582278481012665</v>
      </c>
      <c r="Q3657" t="s">
        <v>8334</v>
      </c>
      <c r="R3657" t="s">
        <v>8335</v>
      </c>
      <c r="S3657" s="13">
        <f t="shared" si="229"/>
        <v>42173.803217592591</v>
      </c>
      <c r="T3657" s="13">
        <f t="shared" si="230"/>
        <v>42203.082638888889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31"/>
        <v>1.0582</v>
      </c>
      <c r="P3658" s="6">
        <f t="shared" si="228"/>
        <v>115.02173913043478</v>
      </c>
      <c r="Q3658" t="s">
        <v>8334</v>
      </c>
      <c r="R3658" t="s">
        <v>8335</v>
      </c>
      <c r="S3658" s="13">
        <f t="shared" si="229"/>
        <v>42737.910138888896</v>
      </c>
      <c r="T3658" s="13">
        <f t="shared" si="230"/>
        <v>42767.749305555553</v>
      </c>
    </row>
    <row r="3659" spans="1:20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31"/>
        <v>1.1074999999999999</v>
      </c>
      <c r="P3659" s="6">
        <f t="shared" si="228"/>
        <v>110.75</v>
      </c>
      <c r="Q3659" t="s">
        <v>8334</v>
      </c>
      <c r="R3659" t="s">
        <v>8335</v>
      </c>
      <c r="S3659" s="13">
        <f t="shared" si="229"/>
        <v>42499.629849537043</v>
      </c>
      <c r="T3659" s="13">
        <f t="shared" si="230"/>
        <v>42522.695833333331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31"/>
        <v>1.0066666666666666</v>
      </c>
      <c r="P3660" s="6">
        <f t="shared" si="228"/>
        <v>75.5</v>
      </c>
      <c r="Q3660" t="s">
        <v>8334</v>
      </c>
      <c r="R3660" t="s">
        <v>8335</v>
      </c>
      <c r="S3660" s="13">
        <f t="shared" si="229"/>
        <v>41775.858564814815</v>
      </c>
      <c r="T3660" s="13">
        <f t="shared" si="230"/>
        <v>41821.957638888889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31"/>
        <v>1.0203333333333333</v>
      </c>
      <c r="P3661" s="6">
        <f t="shared" si="228"/>
        <v>235.46153846153845</v>
      </c>
      <c r="Q3661" t="s">
        <v>8334</v>
      </c>
      <c r="R3661" t="s">
        <v>8335</v>
      </c>
      <c r="S3661" s="13">
        <f t="shared" si="229"/>
        <v>42055.277199074073</v>
      </c>
      <c r="T3661" s="13">
        <f t="shared" si="230"/>
        <v>42082.402083333327</v>
      </c>
    </row>
    <row r="3662" spans="1:20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31"/>
        <v>1</v>
      </c>
      <c r="P3662" s="6">
        <f t="shared" si="228"/>
        <v>11.363636363636363</v>
      </c>
      <c r="Q3662" t="s">
        <v>8334</v>
      </c>
      <c r="R3662" t="s">
        <v>8335</v>
      </c>
      <c r="S3662" s="13">
        <f t="shared" si="229"/>
        <v>41971.881076388891</v>
      </c>
      <c r="T3662" s="13">
        <f t="shared" si="230"/>
        <v>41996.672743055555</v>
      </c>
    </row>
    <row r="3663" spans="1:20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31"/>
        <v>1.1100000000000001</v>
      </c>
      <c r="P3663" s="6">
        <f t="shared" si="228"/>
        <v>92.5</v>
      </c>
      <c r="Q3663" t="s">
        <v>8334</v>
      </c>
      <c r="R3663" t="s">
        <v>8335</v>
      </c>
      <c r="S3663" s="13">
        <f t="shared" si="229"/>
        <v>42447.896666666667</v>
      </c>
      <c r="T3663" s="13">
        <f t="shared" si="230"/>
        <v>42469.958333333336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31"/>
        <v>1.0142500000000001</v>
      </c>
      <c r="P3664" s="6">
        <f t="shared" si="228"/>
        <v>202.85</v>
      </c>
      <c r="Q3664" t="s">
        <v>8334</v>
      </c>
      <c r="R3664" t="s">
        <v>8335</v>
      </c>
      <c r="S3664" s="13">
        <f t="shared" si="229"/>
        <v>42064.220069444447</v>
      </c>
      <c r="T3664" s="13">
        <f t="shared" si="230"/>
        <v>42093.97006944444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31"/>
        <v>1.04</v>
      </c>
      <c r="P3665" s="6">
        <f t="shared" si="228"/>
        <v>26</v>
      </c>
      <c r="Q3665" t="s">
        <v>8334</v>
      </c>
      <c r="R3665" t="s">
        <v>8335</v>
      </c>
      <c r="S3665" s="13">
        <f t="shared" si="229"/>
        <v>42665.451736111107</v>
      </c>
      <c r="T3665" s="13">
        <f t="shared" si="230"/>
        <v>42725.285069444442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31"/>
        <v>1.09375</v>
      </c>
      <c r="P3666" s="6">
        <f t="shared" si="228"/>
        <v>46.05263157894737</v>
      </c>
      <c r="Q3666" t="s">
        <v>8334</v>
      </c>
      <c r="R3666" t="s">
        <v>8335</v>
      </c>
      <c r="S3666" s="13">
        <f t="shared" si="229"/>
        <v>42523.248715277776</v>
      </c>
      <c r="T3666" s="13">
        <f t="shared" si="230"/>
        <v>42537.04038194444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31"/>
        <v>1.1516129032258065</v>
      </c>
      <c r="P3667" s="6">
        <f t="shared" si="228"/>
        <v>51</v>
      </c>
      <c r="Q3667" t="s">
        <v>8334</v>
      </c>
      <c r="R3667" t="s">
        <v>8335</v>
      </c>
      <c r="S3667" s="13">
        <f t="shared" si="229"/>
        <v>42294.808124999996</v>
      </c>
      <c r="T3667" s="13">
        <f t="shared" si="230"/>
        <v>42305.620833333327</v>
      </c>
    </row>
    <row r="3668" spans="1:20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31"/>
        <v>1</v>
      </c>
      <c r="P3668" s="6">
        <f t="shared" si="228"/>
        <v>31.578947368421051</v>
      </c>
      <c r="Q3668" t="s">
        <v>8334</v>
      </c>
      <c r="R3668" t="s">
        <v>8335</v>
      </c>
      <c r="S3668" s="13">
        <f t="shared" si="229"/>
        <v>41822.90488425926</v>
      </c>
      <c r="T3668" s="13">
        <f t="shared" si="230"/>
        <v>41844.083333333328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31"/>
        <v>1.0317033333333334</v>
      </c>
      <c r="P3669" s="6">
        <f t="shared" si="228"/>
        <v>53.363965517241382</v>
      </c>
      <c r="Q3669" t="s">
        <v>8334</v>
      </c>
      <c r="R3669" t="s">
        <v>8335</v>
      </c>
      <c r="S3669" s="13">
        <f t="shared" si="229"/>
        <v>42173.970127314817</v>
      </c>
      <c r="T3669" s="13">
        <f t="shared" si="230"/>
        <v>42203.761793981481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31"/>
        <v>1.0349999999999999</v>
      </c>
      <c r="P3670" s="6">
        <f t="shared" si="228"/>
        <v>36.964285714285715</v>
      </c>
      <c r="Q3670" t="s">
        <v>8334</v>
      </c>
      <c r="R3670" t="s">
        <v>8335</v>
      </c>
      <c r="S3670" s="13">
        <f t="shared" si="229"/>
        <v>42185.556157407409</v>
      </c>
      <c r="T3670" s="13">
        <f t="shared" si="230"/>
        <v>42208.564583333333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31"/>
        <v>1.3819999999999999</v>
      </c>
      <c r="P3671" s="6">
        <f t="shared" si="228"/>
        <v>81.294117647058826</v>
      </c>
      <c r="Q3671" t="s">
        <v>8334</v>
      </c>
      <c r="R3671" t="s">
        <v>8335</v>
      </c>
      <c r="S3671" s="13">
        <f t="shared" si="229"/>
        <v>42136.675196759257</v>
      </c>
      <c r="T3671" s="13">
        <f t="shared" si="230"/>
        <v>42166.466863425921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31"/>
        <v>1.0954545454545455</v>
      </c>
      <c r="P3672" s="6">
        <f t="shared" si="228"/>
        <v>20.083333333333332</v>
      </c>
      <c r="Q3672" t="s">
        <v>8334</v>
      </c>
      <c r="R3672" t="s">
        <v>8335</v>
      </c>
      <c r="S3672" s="13">
        <f t="shared" si="229"/>
        <v>42142.514016203699</v>
      </c>
      <c r="T3672" s="13">
        <f t="shared" si="230"/>
        <v>42155.749999999993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31"/>
        <v>1.0085714285714287</v>
      </c>
      <c r="P3673" s="6">
        <f t="shared" si="228"/>
        <v>88.25</v>
      </c>
      <c r="Q3673" t="s">
        <v>8334</v>
      </c>
      <c r="R3673" t="s">
        <v>8335</v>
      </c>
      <c r="S3673" s="13">
        <f t="shared" si="229"/>
        <v>41820.62809027778</v>
      </c>
      <c r="T3673" s="13">
        <f t="shared" si="230"/>
        <v>41840.957638888889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31"/>
        <v>1.0153333333333334</v>
      </c>
      <c r="P3674" s="6">
        <f t="shared" si="228"/>
        <v>53.438596491228068</v>
      </c>
      <c r="Q3674" t="s">
        <v>8334</v>
      </c>
      <c r="R3674" t="s">
        <v>8335</v>
      </c>
      <c r="S3674" s="13">
        <f t="shared" si="229"/>
        <v>41878.946574074071</v>
      </c>
      <c r="T3674" s="13">
        <f t="shared" si="230"/>
        <v>41908.738240740735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31"/>
        <v>1.13625</v>
      </c>
      <c r="P3675" s="6">
        <f t="shared" si="228"/>
        <v>39.868421052631582</v>
      </c>
      <c r="Q3675" t="s">
        <v>8334</v>
      </c>
      <c r="R3675" t="s">
        <v>8335</v>
      </c>
      <c r="S3675" s="13">
        <f t="shared" si="229"/>
        <v>41914.295104166667</v>
      </c>
      <c r="T3675" s="13">
        <f t="shared" si="230"/>
        <v>41948.327777777777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31"/>
        <v>1</v>
      </c>
      <c r="P3676" s="6">
        <f t="shared" si="228"/>
        <v>145.16129032258064</v>
      </c>
      <c r="Q3676" t="s">
        <v>8334</v>
      </c>
      <c r="R3676" t="s">
        <v>8335</v>
      </c>
      <c r="S3676" s="13">
        <f t="shared" si="229"/>
        <v>42556.873020833329</v>
      </c>
      <c r="T3676" s="13">
        <f t="shared" si="230"/>
        <v>42616.664687499993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31"/>
        <v>1.4</v>
      </c>
      <c r="P3677" s="6">
        <f t="shared" si="228"/>
        <v>23.333333333333332</v>
      </c>
      <c r="Q3677" t="s">
        <v>8334</v>
      </c>
      <c r="R3677" t="s">
        <v>8335</v>
      </c>
      <c r="S3677" s="13">
        <f t="shared" si="229"/>
        <v>42493.597013888888</v>
      </c>
      <c r="T3677" s="13">
        <f t="shared" si="230"/>
        <v>42505.749999999993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31"/>
        <v>1.2875000000000001</v>
      </c>
      <c r="P3678" s="6">
        <f t="shared" si="228"/>
        <v>64.375</v>
      </c>
      <c r="Q3678" t="s">
        <v>8334</v>
      </c>
      <c r="R3678" t="s">
        <v>8335</v>
      </c>
      <c r="S3678" s="13">
        <f t="shared" si="229"/>
        <v>41876.815787037034</v>
      </c>
      <c r="T3678" s="13">
        <f t="shared" si="230"/>
        <v>41894.607453703698</v>
      </c>
    </row>
    <row r="3679" spans="1:20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31"/>
        <v>1.0290416666666666</v>
      </c>
      <c r="P3679" s="6">
        <f t="shared" si="228"/>
        <v>62.052763819095475</v>
      </c>
      <c r="Q3679" t="s">
        <v>8334</v>
      </c>
      <c r="R3679" t="s">
        <v>8335</v>
      </c>
      <c r="S3679" s="13">
        <f t="shared" si="229"/>
        <v>41802.574282407404</v>
      </c>
      <c r="T3679" s="13">
        <f t="shared" si="230"/>
        <v>41822.957638888889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31"/>
        <v>1.0249999999999999</v>
      </c>
      <c r="P3680" s="6">
        <f t="shared" si="228"/>
        <v>66.129032258064512</v>
      </c>
      <c r="Q3680" t="s">
        <v>8334</v>
      </c>
      <c r="R3680" t="s">
        <v>8335</v>
      </c>
      <c r="S3680" s="13">
        <f t="shared" si="229"/>
        <v>42120.531226851846</v>
      </c>
      <c r="T3680" s="13">
        <f t="shared" si="230"/>
        <v>42155.322893518511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31"/>
        <v>1.101</v>
      </c>
      <c r="P3681" s="6">
        <f t="shared" si="228"/>
        <v>73.400000000000006</v>
      </c>
      <c r="Q3681" t="s">
        <v>8334</v>
      </c>
      <c r="R3681" t="s">
        <v>8335</v>
      </c>
      <c r="S3681" s="13">
        <f t="shared" si="229"/>
        <v>41786.761354166665</v>
      </c>
      <c r="T3681" s="13">
        <f t="shared" si="230"/>
        <v>41820.999305555553</v>
      </c>
    </row>
    <row r="3682" spans="1:20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31"/>
        <v>1.1276666666666666</v>
      </c>
      <c r="P3682" s="6">
        <f t="shared" si="228"/>
        <v>99.5</v>
      </c>
      <c r="Q3682" t="s">
        <v>8334</v>
      </c>
      <c r="R3682" t="s">
        <v>8335</v>
      </c>
      <c r="S3682" s="13">
        <f t="shared" si="229"/>
        <v>42627.454097222217</v>
      </c>
      <c r="T3682" s="13">
        <f t="shared" si="230"/>
        <v>42648.245763888881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31"/>
        <v>1.119</v>
      </c>
      <c r="P3683" s="6">
        <f t="shared" si="228"/>
        <v>62.166666666666664</v>
      </c>
      <c r="Q3683" t="s">
        <v>8334</v>
      </c>
      <c r="R3683" t="s">
        <v>8335</v>
      </c>
      <c r="S3683" s="13">
        <f t="shared" si="229"/>
        <v>42374.651504629626</v>
      </c>
      <c r="T3683" s="13">
        <f t="shared" si="230"/>
        <v>42384.443171296291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31"/>
        <v>1.3919999999999999</v>
      </c>
      <c r="P3684" s="6">
        <f t="shared" si="228"/>
        <v>62.328358208955223</v>
      </c>
      <c r="Q3684" t="s">
        <v>8334</v>
      </c>
      <c r="R3684" t="s">
        <v>8335</v>
      </c>
      <c r="S3684" s="13">
        <f t="shared" si="229"/>
        <v>41772.685393518521</v>
      </c>
      <c r="T3684" s="13">
        <f t="shared" si="230"/>
        <v>41806.082638888889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31"/>
        <v>1.1085714285714285</v>
      </c>
      <c r="P3685" s="6">
        <f t="shared" si="228"/>
        <v>58.787878787878789</v>
      </c>
      <c r="Q3685" t="s">
        <v>8334</v>
      </c>
      <c r="R3685" t="s">
        <v>8335</v>
      </c>
      <c r="S3685" s="13">
        <f t="shared" si="229"/>
        <v>42633.116851851853</v>
      </c>
      <c r="T3685" s="13">
        <f t="shared" si="230"/>
        <v>42662.908518518518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31"/>
        <v>1.3906666666666667</v>
      </c>
      <c r="P3686" s="6">
        <f t="shared" si="228"/>
        <v>45.347826086956523</v>
      </c>
      <c r="Q3686" t="s">
        <v>8334</v>
      </c>
      <c r="R3686" t="s">
        <v>8335</v>
      </c>
      <c r="S3686" s="13">
        <f t="shared" si="229"/>
        <v>42219.180393518516</v>
      </c>
      <c r="T3686" s="13">
        <f t="shared" si="230"/>
        <v>42248.97206018518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31"/>
        <v>1.0569999999999999</v>
      </c>
      <c r="P3687" s="6">
        <f t="shared" si="228"/>
        <v>41.944444444444443</v>
      </c>
      <c r="Q3687" t="s">
        <v>8334</v>
      </c>
      <c r="R3687" t="s">
        <v>8335</v>
      </c>
      <c r="S3687" s="13">
        <f t="shared" si="229"/>
        <v>41753.593275462961</v>
      </c>
      <c r="T3687" s="13">
        <f t="shared" si="230"/>
        <v>41778.666666666664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31"/>
        <v>1.0142857142857142</v>
      </c>
      <c r="P3688" s="6">
        <f t="shared" si="228"/>
        <v>59.166666666666664</v>
      </c>
      <c r="Q3688" t="s">
        <v>8334</v>
      </c>
      <c r="R3688" t="s">
        <v>8335</v>
      </c>
      <c r="S3688" s="13">
        <f t="shared" si="229"/>
        <v>42230.662731481483</v>
      </c>
      <c r="T3688" s="13">
        <f t="shared" si="230"/>
        <v>42244.957638888889</v>
      </c>
    </row>
    <row r="3689" spans="1:20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31"/>
        <v>1.0024500000000001</v>
      </c>
      <c r="P3689" s="6">
        <f t="shared" si="228"/>
        <v>200.49</v>
      </c>
      <c r="Q3689" t="s">
        <v>8334</v>
      </c>
      <c r="R3689" t="s">
        <v>8335</v>
      </c>
      <c r="S3689" s="13">
        <f t="shared" si="229"/>
        <v>41787.218229166669</v>
      </c>
      <c r="T3689" s="13">
        <f t="shared" si="230"/>
        <v>41817.009895833333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31"/>
        <v>1.0916666666666666</v>
      </c>
      <c r="P3690" s="6">
        <f t="shared" si="228"/>
        <v>83.974358974358978</v>
      </c>
      <c r="Q3690" t="s">
        <v>8334</v>
      </c>
      <c r="R3690" t="s">
        <v>8335</v>
      </c>
      <c r="S3690" s="13">
        <f t="shared" si="229"/>
        <v>41829.787083333329</v>
      </c>
      <c r="T3690" s="13">
        <f t="shared" si="230"/>
        <v>41859.578749999993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31"/>
        <v>1.1833333333333333</v>
      </c>
      <c r="P3691" s="6">
        <f t="shared" si="228"/>
        <v>57.258064516129032</v>
      </c>
      <c r="Q3691" t="s">
        <v>8334</v>
      </c>
      <c r="R3691" t="s">
        <v>8335</v>
      </c>
      <c r="S3691" s="13">
        <f t="shared" si="229"/>
        <v>42147.826840277776</v>
      </c>
      <c r="T3691" s="13">
        <f t="shared" si="230"/>
        <v>42176.725694444445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31"/>
        <v>1.2</v>
      </c>
      <c r="P3692" s="6">
        <f t="shared" si="228"/>
        <v>58.064516129032256</v>
      </c>
      <c r="Q3692" t="s">
        <v>8334</v>
      </c>
      <c r="R3692" t="s">
        <v>8335</v>
      </c>
      <c r="S3692" s="13">
        <f t="shared" si="229"/>
        <v>41940.598182870373</v>
      </c>
      <c r="T3692" s="13">
        <f t="shared" si="230"/>
        <v>41970.431516203702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31"/>
        <v>1.2796000000000001</v>
      </c>
      <c r="P3693" s="6">
        <f t="shared" si="228"/>
        <v>186.80291970802921</v>
      </c>
      <c r="Q3693" t="s">
        <v>8334</v>
      </c>
      <c r="R3693" t="s">
        <v>8335</v>
      </c>
      <c r="S3693" s="13">
        <f t="shared" si="229"/>
        <v>42020.700567129628</v>
      </c>
      <c r="T3693" s="13">
        <f t="shared" si="230"/>
        <v>42064.999305555553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31"/>
        <v>1.26</v>
      </c>
      <c r="P3694" s="6">
        <f t="shared" si="228"/>
        <v>74.117647058823536</v>
      </c>
      <c r="Q3694" t="s">
        <v>8334</v>
      </c>
      <c r="R3694" t="s">
        <v>8335</v>
      </c>
      <c r="S3694" s="13">
        <f t="shared" si="229"/>
        <v>41891.96503472222</v>
      </c>
      <c r="T3694" s="13">
        <f t="shared" si="230"/>
        <v>41900.791666666664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31"/>
        <v>1.2912912912912913</v>
      </c>
      <c r="P3695" s="6">
        <f t="shared" si="228"/>
        <v>30.714285714285715</v>
      </c>
      <c r="Q3695" t="s">
        <v>8334</v>
      </c>
      <c r="R3695" t="s">
        <v>8335</v>
      </c>
      <c r="S3695" s="13">
        <f t="shared" si="229"/>
        <v>42309.191307870366</v>
      </c>
      <c r="T3695" s="13">
        <f t="shared" si="230"/>
        <v>42338.729166666664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31"/>
        <v>1.0742857142857143</v>
      </c>
      <c r="P3696" s="6">
        <f t="shared" si="228"/>
        <v>62.666666666666664</v>
      </c>
      <c r="Q3696" t="s">
        <v>8334</v>
      </c>
      <c r="R3696" t="s">
        <v>8335</v>
      </c>
      <c r="S3696" s="13">
        <f t="shared" si="229"/>
        <v>42490.133877314816</v>
      </c>
      <c r="T3696" s="13">
        <f t="shared" si="230"/>
        <v>42526.874999999993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31"/>
        <v>1.00125</v>
      </c>
      <c r="P3697" s="6">
        <f t="shared" si="228"/>
        <v>121.36363636363636</v>
      </c>
      <c r="Q3697" t="s">
        <v>8334</v>
      </c>
      <c r="R3697" t="s">
        <v>8335</v>
      </c>
      <c r="S3697" s="13">
        <f t="shared" si="229"/>
        <v>41995.870486111111</v>
      </c>
      <c r="T3697" s="13">
        <f t="shared" si="230"/>
        <v>42015.662152777775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31"/>
        <v>1.55</v>
      </c>
      <c r="P3698" s="6">
        <f t="shared" si="228"/>
        <v>39.743589743589745</v>
      </c>
      <c r="Q3698" t="s">
        <v>8334</v>
      </c>
      <c r="R3698" t="s">
        <v>8335</v>
      </c>
      <c r="S3698" s="13">
        <f t="shared" si="229"/>
        <v>41988.617083333331</v>
      </c>
      <c r="T3698" s="13">
        <f t="shared" si="230"/>
        <v>42048.408749999995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31"/>
        <v>1.08</v>
      </c>
      <c r="P3699" s="6">
        <f t="shared" si="228"/>
        <v>72</v>
      </c>
      <c r="Q3699" t="s">
        <v>8334</v>
      </c>
      <c r="R3699" t="s">
        <v>8335</v>
      </c>
      <c r="S3699" s="13">
        <f t="shared" si="229"/>
        <v>42479.465833333335</v>
      </c>
      <c r="T3699" s="13">
        <f t="shared" si="230"/>
        <v>42500.2575</v>
      </c>
    </row>
    <row r="3700" spans="1:20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31"/>
        <v>1.1052</v>
      </c>
      <c r="P3700" s="6">
        <f t="shared" si="228"/>
        <v>40.632352941176471</v>
      </c>
      <c r="Q3700" t="s">
        <v>8334</v>
      </c>
      <c r="R3700" t="s">
        <v>8335</v>
      </c>
      <c r="S3700" s="13">
        <f t="shared" si="229"/>
        <v>42401.806562500002</v>
      </c>
      <c r="T3700" s="13">
        <f t="shared" si="230"/>
        <v>42431.598229166666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31"/>
        <v>1.008</v>
      </c>
      <c r="P3701" s="6">
        <f t="shared" si="228"/>
        <v>63</v>
      </c>
      <c r="Q3701" t="s">
        <v>8334</v>
      </c>
      <c r="R3701" t="s">
        <v>8335</v>
      </c>
      <c r="S3701" s="13">
        <f t="shared" si="229"/>
        <v>41897.602037037039</v>
      </c>
      <c r="T3701" s="13">
        <f t="shared" si="230"/>
        <v>41927.393703703703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31"/>
        <v>1.212</v>
      </c>
      <c r="P3702" s="6">
        <f t="shared" si="228"/>
        <v>33.666666666666664</v>
      </c>
      <c r="Q3702" t="s">
        <v>8334</v>
      </c>
      <c r="R3702" t="s">
        <v>8335</v>
      </c>
      <c r="S3702" s="13">
        <f t="shared" si="229"/>
        <v>41882.585648148146</v>
      </c>
      <c r="T3702" s="13">
        <f t="shared" si="230"/>
        <v>41912.458333333328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31"/>
        <v>1.0033333333333334</v>
      </c>
      <c r="P3703" s="6">
        <f t="shared" si="228"/>
        <v>38.589743589743591</v>
      </c>
      <c r="Q3703" t="s">
        <v>8334</v>
      </c>
      <c r="R3703" t="s">
        <v>8335</v>
      </c>
      <c r="S3703" s="13">
        <f t="shared" si="229"/>
        <v>42129.541585648149</v>
      </c>
      <c r="T3703" s="13">
        <f t="shared" si="230"/>
        <v>42159.333252314813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31"/>
        <v>1.0916666666666666</v>
      </c>
      <c r="P3704" s="6">
        <f t="shared" si="228"/>
        <v>155.95238095238096</v>
      </c>
      <c r="Q3704" t="s">
        <v>8334</v>
      </c>
      <c r="R3704" t="s">
        <v>8335</v>
      </c>
      <c r="S3704" s="13">
        <f t="shared" si="229"/>
        <v>42524.53800925926</v>
      </c>
      <c r="T3704" s="13">
        <f t="shared" si="230"/>
        <v>42561.749305555553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31"/>
        <v>1.2342857142857142</v>
      </c>
      <c r="P3705" s="6">
        <f t="shared" si="228"/>
        <v>43.2</v>
      </c>
      <c r="Q3705" t="s">
        <v>8334</v>
      </c>
      <c r="R3705" t="s">
        <v>8335</v>
      </c>
      <c r="S3705" s="13">
        <f t="shared" si="229"/>
        <v>42556.504490740743</v>
      </c>
      <c r="T3705" s="13">
        <f t="shared" si="230"/>
        <v>42595.082638888889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31"/>
        <v>1.3633666666666666</v>
      </c>
      <c r="P3706" s="6">
        <f t="shared" si="228"/>
        <v>15.148518518518518</v>
      </c>
      <c r="Q3706" t="s">
        <v>8334</v>
      </c>
      <c r="R3706" t="s">
        <v>8335</v>
      </c>
      <c r="S3706" s="13">
        <f t="shared" si="229"/>
        <v>42461.689745370371</v>
      </c>
      <c r="T3706" s="13">
        <f t="shared" si="230"/>
        <v>42521.481412037036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31"/>
        <v>1.0346657233816767</v>
      </c>
      <c r="P3707" s="6">
        <f t="shared" si="228"/>
        <v>83.571428571428569</v>
      </c>
      <c r="Q3707" t="s">
        <v>8334</v>
      </c>
      <c r="R3707" t="s">
        <v>8335</v>
      </c>
      <c r="S3707" s="13">
        <f t="shared" si="229"/>
        <v>41792.542986111112</v>
      </c>
      <c r="T3707" s="13">
        <f t="shared" si="230"/>
        <v>41813.541666666664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31"/>
        <v>1.2133333333333334</v>
      </c>
      <c r="P3708" s="6">
        <f t="shared" si="228"/>
        <v>140</v>
      </c>
      <c r="Q3708" t="s">
        <v>8334</v>
      </c>
      <c r="R3708" t="s">
        <v>8335</v>
      </c>
      <c r="S3708" s="13">
        <f t="shared" si="229"/>
        <v>41879.913761574076</v>
      </c>
      <c r="T3708" s="13">
        <f t="shared" si="230"/>
        <v>41894.705428240741</v>
      </c>
    </row>
    <row r="3709" spans="1:20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31"/>
        <v>1.86</v>
      </c>
      <c r="P3709" s="6">
        <f t="shared" si="228"/>
        <v>80.869565217391298</v>
      </c>
      <c r="Q3709" t="s">
        <v>8334</v>
      </c>
      <c r="R3709" t="s">
        <v>8335</v>
      </c>
      <c r="S3709" s="13">
        <f t="shared" si="229"/>
        <v>42552.048356481479</v>
      </c>
      <c r="T3709" s="13">
        <f t="shared" si="230"/>
        <v>42573.018055555549</v>
      </c>
    </row>
    <row r="3710" spans="1:20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31"/>
        <v>3</v>
      </c>
      <c r="P3710" s="6">
        <f t="shared" si="228"/>
        <v>53.846153846153847</v>
      </c>
      <c r="Q3710" t="s">
        <v>8334</v>
      </c>
      <c r="R3710" t="s">
        <v>8335</v>
      </c>
      <c r="S3710" s="13">
        <f t="shared" si="229"/>
        <v>41810.142199074071</v>
      </c>
      <c r="T3710" s="13">
        <f t="shared" si="230"/>
        <v>41823.933865740735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31"/>
        <v>1.0825</v>
      </c>
      <c r="P3711" s="6">
        <f t="shared" si="228"/>
        <v>30.928571428571427</v>
      </c>
      <c r="Q3711" t="s">
        <v>8334</v>
      </c>
      <c r="R3711" t="s">
        <v>8335</v>
      </c>
      <c r="S3711" s="13">
        <f t="shared" si="229"/>
        <v>41785.707708333335</v>
      </c>
      <c r="T3711" s="13">
        <f t="shared" si="230"/>
        <v>41815.499374999999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31"/>
        <v>1.4115384615384616</v>
      </c>
      <c r="P3712" s="6">
        <f t="shared" si="228"/>
        <v>67.962962962962962</v>
      </c>
      <c r="Q3712" t="s">
        <v>8334</v>
      </c>
      <c r="R3712" t="s">
        <v>8335</v>
      </c>
      <c r="S3712" s="13">
        <f t="shared" si="229"/>
        <v>42072.576249999998</v>
      </c>
      <c r="T3712" s="13">
        <f t="shared" si="230"/>
        <v>42097.367916666662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31"/>
        <v>1.1399999999999999</v>
      </c>
      <c r="P3713" s="6">
        <f t="shared" si="228"/>
        <v>27.142857142857142</v>
      </c>
      <c r="Q3713" t="s">
        <v>8334</v>
      </c>
      <c r="R3713" t="s">
        <v>8335</v>
      </c>
      <c r="S3713" s="13">
        <f t="shared" si="229"/>
        <v>41779.724224537036</v>
      </c>
      <c r="T3713" s="13">
        <f t="shared" si="230"/>
        <v>41805.458333333328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31"/>
        <v>1.5373333333333334</v>
      </c>
      <c r="P3714" s="6">
        <f t="shared" si="228"/>
        <v>110.86538461538461</v>
      </c>
      <c r="Q3714" t="s">
        <v>8334</v>
      </c>
      <c r="R3714" t="s">
        <v>8335</v>
      </c>
      <c r="S3714" s="13">
        <f t="shared" si="229"/>
        <v>42134.172071759262</v>
      </c>
      <c r="T3714" s="13">
        <f t="shared" si="230"/>
        <v>42155.082638888889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231"/>
        <v>1.0149999999999999</v>
      </c>
      <c r="P3715" s="6">
        <f t="shared" ref="P3715:P3778" si="232">E3715/L3715</f>
        <v>106.84210526315789</v>
      </c>
      <c r="Q3715" t="s">
        <v>8334</v>
      </c>
      <c r="R3715" t="s">
        <v>8335</v>
      </c>
      <c r="S3715" s="13">
        <f t="shared" ref="S3715:S3778" si="233">(((J3715/60)/60)/24)+DATE(1970,1,1)</f>
        <v>42505.738032407404</v>
      </c>
      <c r="T3715" s="13">
        <f t="shared" ref="T3715:T3778" si="234">(((I3715/60)/60)/24)+DATE(1970,1,1)+(-5/24)</f>
        <v>42525.529699074068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ref="O3716:O3779" si="235">E3716/D3716</f>
        <v>1.0235000000000001</v>
      </c>
      <c r="P3716" s="6">
        <f t="shared" si="232"/>
        <v>105.51546391752578</v>
      </c>
      <c r="Q3716" t="s">
        <v>8334</v>
      </c>
      <c r="R3716" t="s">
        <v>8335</v>
      </c>
      <c r="S3716" s="13">
        <f t="shared" si="233"/>
        <v>42118.556331018524</v>
      </c>
      <c r="T3716" s="13">
        <f t="shared" si="234"/>
        <v>42149.957638888889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5"/>
        <v>1.0257142857142858</v>
      </c>
      <c r="P3717" s="6">
        <f t="shared" si="232"/>
        <v>132.96296296296296</v>
      </c>
      <c r="Q3717" t="s">
        <v>8334</v>
      </c>
      <c r="R3717" t="s">
        <v>8335</v>
      </c>
      <c r="S3717" s="13">
        <f t="shared" si="233"/>
        <v>42036.995590277773</v>
      </c>
      <c r="T3717" s="13">
        <f t="shared" si="234"/>
        <v>42094.327777777777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5"/>
        <v>1.5575000000000001</v>
      </c>
      <c r="P3718" s="6">
        <f t="shared" si="232"/>
        <v>51.916666666666664</v>
      </c>
      <c r="Q3718" t="s">
        <v>8334</v>
      </c>
      <c r="R3718" t="s">
        <v>8335</v>
      </c>
      <c r="S3718" s="13">
        <f t="shared" si="233"/>
        <v>42360.887835648144</v>
      </c>
      <c r="T3718" s="13">
        <f t="shared" si="234"/>
        <v>42390.679502314808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5"/>
        <v>1.0075000000000001</v>
      </c>
      <c r="P3719" s="6">
        <f t="shared" si="232"/>
        <v>310</v>
      </c>
      <c r="Q3719" t="s">
        <v>8334</v>
      </c>
      <c r="R3719" t="s">
        <v>8335</v>
      </c>
      <c r="S3719" s="13">
        <f t="shared" si="233"/>
        <v>42102.866307870368</v>
      </c>
      <c r="T3719" s="13">
        <f t="shared" si="234"/>
        <v>42133.657974537033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5"/>
        <v>2.3940000000000001</v>
      </c>
      <c r="P3720" s="6">
        <f t="shared" si="232"/>
        <v>26.021739130434781</v>
      </c>
      <c r="Q3720" t="s">
        <v>8334</v>
      </c>
      <c r="R3720" t="s">
        <v>8335</v>
      </c>
      <c r="S3720" s="13">
        <f t="shared" si="233"/>
        <v>42032.716145833328</v>
      </c>
      <c r="T3720" s="13">
        <f t="shared" si="234"/>
        <v>42062.507812499993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5"/>
        <v>2.1</v>
      </c>
      <c r="P3721" s="6">
        <f t="shared" si="232"/>
        <v>105</v>
      </c>
      <c r="Q3721" t="s">
        <v>8334</v>
      </c>
      <c r="R3721" t="s">
        <v>8335</v>
      </c>
      <c r="S3721" s="13">
        <f t="shared" si="233"/>
        <v>42147.729930555557</v>
      </c>
      <c r="T3721" s="13">
        <f t="shared" si="234"/>
        <v>42177.521597222221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5"/>
        <v>1.0451515151515152</v>
      </c>
      <c r="P3722" s="6">
        <f t="shared" si="232"/>
        <v>86.224999999999994</v>
      </c>
      <c r="Q3722" t="s">
        <v>8334</v>
      </c>
      <c r="R3722" t="s">
        <v>8335</v>
      </c>
      <c r="S3722" s="13">
        <f t="shared" si="233"/>
        <v>42165.993125000001</v>
      </c>
      <c r="T3722" s="13">
        <f t="shared" si="234"/>
        <v>42187.784791666665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5"/>
        <v>1.008</v>
      </c>
      <c r="P3723" s="6">
        <f t="shared" si="232"/>
        <v>114.54545454545455</v>
      </c>
      <c r="Q3723" t="s">
        <v>8334</v>
      </c>
      <c r="R3723" t="s">
        <v>8335</v>
      </c>
      <c r="S3723" s="13">
        <f t="shared" si="233"/>
        <v>41927.936157407406</v>
      </c>
      <c r="T3723" s="13">
        <f t="shared" si="234"/>
        <v>41948.769490740735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5"/>
        <v>1.1120000000000001</v>
      </c>
      <c r="P3724" s="6">
        <f t="shared" si="232"/>
        <v>47.657142857142858</v>
      </c>
      <c r="Q3724" t="s">
        <v>8334</v>
      </c>
      <c r="R3724" t="s">
        <v>8335</v>
      </c>
      <c r="S3724" s="13">
        <f t="shared" si="233"/>
        <v>42381.671840277777</v>
      </c>
      <c r="T3724" s="13">
        <f t="shared" si="234"/>
        <v>42411.749305555553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5"/>
        <v>1.0204444444444445</v>
      </c>
      <c r="P3725" s="6">
        <f t="shared" si="232"/>
        <v>72.888888888888886</v>
      </c>
      <c r="Q3725" t="s">
        <v>8334</v>
      </c>
      <c r="R3725" t="s">
        <v>8335</v>
      </c>
      <c r="S3725" s="13">
        <f t="shared" si="233"/>
        <v>41943.753032407411</v>
      </c>
      <c r="T3725" s="13">
        <f t="shared" si="234"/>
        <v>41973.586365740739</v>
      </c>
    </row>
    <row r="3726" spans="1:20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5"/>
        <v>1.0254767441860466</v>
      </c>
      <c r="P3726" s="6">
        <f t="shared" si="232"/>
        <v>49.545505617977533</v>
      </c>
      <c r="Q3726" t="s">
        <v>8334</v>
      </c>
      <c r="R3726" t="s">
        <v>8335</v>
      </c>
      <c r="S3726" s="13">
        <f t="shared" si="233"/>
        <v>42465.491435185191</v>
      </c>
      <c r="T3726" s="13">
        <f t="shared" si="234"/>
        <v>42494.749999999993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5"/>
        <v>1.27</v>
      </c>
      <c r="P3727" s="6">
        <f t="shared" si="232"/>
        <v>25.4</v>
      </c>
      <c r="Q3727" t="s">
        <v>8334</v>
      </c>
      <c r="R3727" t="s">
        <v>8335</v>
      </c>
      <c r="S3727" s="13">
        <f t="shared" si="233"/>
        <v>42401.945219907408</v>
      </c>
      <c r="T3727" s="13">
        <f t="shared" si="234"/>
        <v>42418.687499999993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5"/>
        <v>3.3870588235294119</v>
      </c>
      <c r="P3728" s="6">
        <f t="shared" si="232"/>
        <v>62.586956521739133</v>
      </c>
      <c r="Q3728" t="s">
        <v>8334</v>
      </c>
      <c r="R3728" t="s">
        <v>8335</v>
      </c>
      <c r="S3728" s="13">
        <f t="shared" si="233"/>
        <v>42462.140868055561</v>
      </c>
      <c r="T3728" s="13">
        <f t="shared" si="234"/>
        <v>42489.666666666664</v>
      </c>
    </row>
    <row r="3729" spans="1:20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5"/>
        <v>1.0075000000000001</v>
      </c>
      <c r="P3729" s="6">
        <f t="shared" si="232"/>
        <v>61.060606060606062</v>
      </c>
      <c r="Q3729" t="s">
        <v>8334</v>
      </c>
      <c r="R3729" t="s">
        <v>8335</v>
      </c>
      <c r="S3729" s="13">
        <f t="shared" si="233"/>
        <v>42632.348310185189</v>
      </c>
      <c r="T3729" s="13">
        <f t="shared" si="234"/>
        <v>42662.996527777774</v>
      </c>
    </row>
    <row r="3730" spans="1:20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5"/>
        <v>9.3100000000000002E-2</v>
      </c>
      <c r="P3730" s="6">
        <f t="shared" si="232"/>
        <v>60.064516129032256</v>
      </c>
      <c r="Q3730" t="s">
        <v>8334</v>
      </c>
      <c r="R3730" t="s">
        <v>8335</v>
      </c>
      <c r="S3730" s="13">
        <f t="shared" si="233"/>
        <v>42205.171018518522</v>
      </c>
      <c r="T3730" s="13">
        <f t="shared" si="234"/>
        <v>42234.962685185186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5"/>
        <v>7.2400000000000006E-2</v>
      </c>
      <c r="P3731" s="6">
        <f t="shared" si="232"/>
        <v>72.400000000000006</v>
      </c>
      <c r="Q3731" t="s">
        <v>8334</v>
      </c>
      <c r="R3731" t="s">
        <v>8335</v>
      </c>
      <c r="S3731" s="13">
        <f t="shared" si="233"/>
        <v>42041.205000000002</v>
      </c>
      <c r="T3731" s="13">
        <f t="shared" si="234"/>
        <v>42085.954999999994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5"/>
        <v>0.1</v>
      </c>
      <c r="P3732" s="6">
        <f t="shared" si="232"/>
        <v>100</v>
      </c>
      <c r="Q3732" t="s">
        <v>8334</v>
      </c>
      <c r="R3732" t="s">
        <v>8335</v>
      </c>
      <c r="S3732" s="13">
        <f t="shared" si="233"/>
        <v>42203.677766203706</v>
      </c>
      <c r="T3732" s="13">
        <f t="shared" si="234"/>
        <v>42233.46943287037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5"/>
        <v>0.11272727272727273</v>
      </c>
      <c r="P3733" s="6">
        <f t="shared" si="232"/>
        <v>51.666666666666664</v>
      </c>
      <c r="Q3733" t="s">
        <v>8334</v>
      </c>
      <c r="R3733" t="s">
        <v>8335</v>
      </c>
      <c r="S3733" s="13">
        <f t="shared" si="233"/>
        <v>41983.752847222218</v>
      </c>
      <c r="T3733" s="13">
        <f t="shared" si="234"/>
        <v>42013.932638888888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5"/>
        <v>0.15411764705882353</v>
      </c>
      <c r="P3734" s="6">
        <f t="shared" si="232"/>
        <v>32.75</v>
      </c>
      <c r="Q3734" t="s">
        <v>8334</v>
      </c>
      <c r="R3734" t="s">
        <v>8335</v>
      </c>
      <c r="S3734" s="13">
        <f t="shared" si="233"/>
        <v>41968.677465277782</v>
      </c>
      <c r="T3734" s="13">
        <f t="shared" si="234"/>
        <v>42028.291666666664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5"/>
        <v>0</v>
      </c>
      <c r="P3735" s="6" t="e">
        <f t="shared" si="232"/>
        <v>#DIV/0!</v>
      </c>
      <c r="Q3735" t="s">
        <v>8334</v>
      </c>
      <c r="R3735" t="s">
        <v>8335</v>
      </c>
      <c r="S3735" s="13">
        <f t="shared" si="233"/>
        <v>42103.024398148147</v>
      </c>
      <c r="T3735" s="13">
        <f t="shared" si="234"/>
        <v>42112.729166666664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5"/>
        <v>0.28466666666666668</v>
      </c>
      <c r="P3736" s="6">
        <f t="shared" si="232"/>
        <v>61</v>
      </c>
      <c r="Q3736" t="s">
        <v>8334</v>
      </c>
      <c r="R3736" t="s">
        <v>8335</v>
      </c>
      <c r="S3736" s="13">
        <f t="shared" si="233"/>
        <v>42089.901574074072</v>
      </c>
      <c r="T3736" s="13">
        <f t="shared" si="234"/>
        <v>42149.693240740737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5"/>
        <v>0.13333333333333333</v>
      </c>
      <c r="P3737" s="6">
        <f t="shared" si="232"/>
        <v>10</v>
      </c>
      <c r="Q3737" t="s">
        <v>8334</v>
      </c>
      <c r="R3737" t="s">
        <v>8335</v>
      </c>
      <c r="S3737" s="13">
        <f t="shared" si="233"/>
        <v>42122.693159722221</v>
      </c>
      <c r="T3737" s="13">
        <f t="shared" si="234"/>
        <v>42152.484826388885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5"/>
        <v>6.6666666666666671E-3</v>
      </c>
      <c r="P3738" s="6">
        <f t="shared" si="232"/>
        <v>10</v>
      </c>
      <c r="Q3738" t="s">
        <v>8334</v>
      </c>
      <c r="R3738" t="s">
        <v>8335</v>
      </c>
      <c r="S3738" s="13">
        <f t="shared" si="233"/>
        <v>42048.711724537032</v>
      </c>
      <c r="T3738" s="13">
        <f t="shared" si="234"/>
        <v>42086.541666666664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5"/>
        <v>0.21428571428571427</v>
      </c>
      <c r="P3739" s="6">
        <f t="shared" si="232"/>
        <v>37.5</v>
      </c>
      <c r="Q3739" t="s">
        <v>8334</v>
      </c>
      <c r="R3739" t="s">
        <v>8335</v>
      </c>
      <c r="S3739" s="13">
        <f t="shared" si="233"/>
        <v>42297.691006944442</v>
      </c>
      <c r="T3739" s="13">
        <f t="shared" si="234"/>
        <v>42320.082638888889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5"/>
        <v>0.18</v>
      </c>
      <c r="P3740" s="6">
        <f t="shared" si="232"/>
        <v>45</v>
      </c>
      <c r="Q3740" t="s">
        <v>8334</v>
      </c>
      <c r="R3740" t="s">
        <v>8335</v>
      </c>
      <c r="S3740" s="13">
        <f t="shared" si="233"/>
        <v>41813.938715277778</v>
      </c>
      <c r="T3740" s="13">
        <f t="shared" si="234"/>
        <v>41835.708333333328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5"/>
        <v>0.20125000000000001</v>
      </c>
      <c r="P3741" s="6">
        <f t="shared" si="232"/>
        <v>100.625</v>
      </c>
      <c r="Q3741" t="s">
        <v>8334</v>
      </c>
      <c r="R3741" t="s">
        <v>8335</v>
      </c>
      <c r="S3741" s="13">
        <f t="shared" si="233"/>
        <v>42548.449861111112</v>
      </c>
      <c r="T3741" s="13">
        <f t="shared" si="234"/>
        <v>42568.241527777776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5"/>
        <v>0.17899999999999999</v>
      </c>
      <c r="P3742" s="6">
        <f t="shared" si="232"/>
        <v>25.571428571428573</v>
      </c>
      <c r="Q3742" t="s">
        <v>8334</v>
      </c>
      <c r="R3742" t="s">
        <v>8335</v>
      </c>
      <c r="S3742" s="13">
        <f t="shared" si="233"/>
        <v>41833.089756944442</v>
      </c>
      <c r="T3742" s="13">
        <f t="shared" si="234"/>
        <v>41862.870810185181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5"/>
        <v>0</v>
      </c>
      <c r="P3743" s="6" t="e">
        <f t="shared" si="232"/>
        <v>#DIV/0!</v>
      </c>
      <c r="Q3743" t="s">
        <v>8334</v>
      </c>
      <c r="R3743" t="s">
        <v>8335</v>
      </c>
      <c r="S3743" s="13">
        <f t="shared" si="233"/>
        <v>42325.920717592591</v>
      </c>
      <c r="T3743" s="13">
        <f t="shared" si="234"/>
        <v>42355.712384259255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5"/>
        <v>0.02</v>
      </c>
      <c r="P3744" s="6">
        <f t="shared" si="232"/>
        <v>25</v>
      </c>
      <c r="Q3744" t="s">
        <v>8334</v>
      </c>
      <c r="R3744" t="s">
        <v>8335</v>
      </c>
      <c r="S3744" s="13">
        <f t="shared" si="233"/>
        <v>41858.214629629627</v>
      </c>
      <c r="T3744" s="13">
        <f t="shared" si="234"/>
        <v>41888.006296296291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5"/>
        <v>0</v>
      </c>
      <c r="P3745" s="6" t="e">
        <f t="shared" si="232"/>
        <v>#DIV/0!</v>
      </c>
      <c r="Q3745" t="s">
        <v>8334</v>
      </c>
      <c r="R3745" t="s">
        <v>8335</v>
      </c>
      <c r="S3745" s="13">
        <f t="shared" si="233"/>
        <v>41793.710231481484</v>
      </c>
      <c r="T3745" s="13">
        <f t="shared" si="234"/>
        <v>41823.501898148148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5"/>
        <v>0</v>
      </c>
      <c r="P3746" s="6" t="e">
        <f t="shared" si="232"/>
        <v>#DIV/0!</v>
      </c>
      <c r="Q3746" t="s">
        <v>8334</v>
      </c>
      <c r="R3746" t="s">
        <v>8335</v>
      </c>
      <c r="S3746" s="13">
        <f t="shared" si="233"/>
        <v>41793.814259259263</v>
      </c>
      <c r="T3746" s="13">
        <f t="shared" si="234"/>
        <v>41824.957638888889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5"/>
        <v>0.1</v>
      </c>
      <c r="P3747" s="6">
        <f t="shared" si="232"/>
        <v>10</v>
      </c>
      <c r="Q3747" t="s">
        <v>8334</v>
      </c>
      <c r="R3747" t="s">
        <v>8335</v>
      </c>
      <c r="S3747" s="13">
        <f t="shared" si="233"/>
        <v>41831.697939814818</v>
      </c>
      <c r="T3747" s="13">
        <f t="shared" si="234"/>
        <v>41861.489606481482</v>
      </c>
    </row>
    <row r="3748" spans="1:20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5"/>
        <v>2.3764705882352941E-2</v>
      </c>
      <c r="P3748" s="6">
        <f t="shared" si="232"/>
        <v>202</v>
      </c>
      <c r="Q3748" t="s">
        <v>8334</v>
      </c>
      <c r="R3748" t="s">
        <v>8335</v>
      </c>
      <c r="S3748" s="13">
        <f t="shared" si="233"/>
        <v>42621.389340277776</v>
      </c>
      <c r="T3748" s="13">
        <f t="shared" si="234"/>
        <v>42651.18100694444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5"/>
        <v>0.01</v>
      </c>
      <c r="P3749" s="6">
        <f t="shared" si="232"/>
        <v>25</v>
      </c>
      <c r="Q3749" t="s">
        <v>8334</v>
      </c>
      <c r="R3749" t="s">
        <v>8335</v>
      </c>
      <c r="S3749" s="13">
        <f t="shared" si="233"/>
        <v>42164.299722222218</v>
      </c>
      <c r="T3749" s="13">
        <f t="shared" si="234"/>
        <v>42190.749305555553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5"/>
        <v>1.0351999999999999</v>
      </c>
      <c r="P3750" s="6">
        <f t="shared" si="232"/>
        <v>99.538461538461533</v>
      </c>
      <c r="Q3750" t="s">
        <v>8334</v>
      </c>
      <c r="R3750" t="s">
        <v>8363</v>
      </c>
      <c r="S3750" s="13">
        <f t="shared" si="233"/>
        <v>42395.706435185188</v>
      </c>
      <c r="T3750" s="13">
        <f t="shared" si="234"/>
        <v>42416.040972222218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5"/>
        <v>1.05</v>
      </c>
      <c r="P3751" s="6">
        <f t="shared" si="232"/>
        <v>75</v>
      </c>
      <c r="Q3751" t="s">
        <v>8334</v>
      </c>
      <c r="R3751" t="s">
        <v>8363</v>
      </c>
      <c r="S3751" s="13">
        <f t="shared" si="233"/>
        <v>42458.127175925925</v>
      </c>
      <c r="T3751" s="13">
        <f t="shared" si="234"/>
        <v>42488.957638888889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5"/>
        <v>1.0044999999999999</v>
      </c>
      <c r="P3752" s="6">
        <f t="shared" si="232"/>
        <v>215.25</v>
      </c>
      <c r="Q3752" t="s">
        <v>8334</v>
      </c>
      <c r="R3752" t="s">
        <v>8363</v>
      </c>
      <c r="S3752" s="13">
        <f t="shared" si="233"/>
        <v>42016.981574074074</v>
      </c>
      <c r="T3752" s="13">
        <f t="shared" si="234"/>
        <v>42045.124305555553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5"/>
        <v>1.3260000000000001</v>
      </c>
      <c r="P3753" s="6">
        <f t="shared" si="232"/>
        <v>120.54545454545455</v>
      </c>
      <c r="Q3753" t="s">
        <v>8334</v>
      </c>
      <c r="R3753" t="s">
        <v>8363</v>
      </c>
      <c r="S3753" s="13">
        <f t="shared" si="233"/>
        <v>42403.035567129627</v>
      </c>
      <c r="T3753" s="13">
        <f t="shared" si="234"/>
        <v>42462.78556712962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5"/>
        <v>1.1299999999999999</v>
      </c>
      <c r="P3754" s="6">
        <f t="shared" si="232"/>
        <v>37.666666666666664</v>
      </c>
      <c r="Q3754" t="s">
        <v>8334</v>
      </c>
      <c r="R3754" t="s">
        <v>8363</v>
      </c>
      <c r="S3754" s="13">
        <f t="shared" si="233"/>
        <v>42619.802488425921</v>
      </c>
      <c r="T3754" s="13">
        <f t="shared" si="234"/>
        <v>42659.666666666664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5"/>
        <v>1.0334000000000001</v>
      </c>
      <c r="P3755" s="6">
        <f t="shared" si="232"/>
        <v>172.23333333333332</v>
      </c>
      <c r="Q3755" t="s">
        <v>8334</v>
      </c>
      <c r="R3755" t="s">
        <v>8363</v>
      </c>
      <c r="S3755" s="13">
        <f t="shared" si="233"/>
        <v>42128.824074074073</v>
      </c>
      <c r="T3755" s="13">
        <f t="shared" si="234"/>
        <v>42157.791666666664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5"/>
        <v>1.2</v>
      </c>
      <c r="P3756" s="6">
        <f t="shared" si="232"/>
        <v>111.11111111111111</v>
      </c>
      <c r="Q3756" t="s">
        <v>8334</v>
      </c>
      <c r="R3756" t="s">
        <v>8363</v>
      </c>
      <c r="S3756" s="13">
        <f t="shared" si="233"/>
        <v>41808.881215277775</v>
      </c>
      <c r="T3756" s="13">
        <f t="shared" si="234"/>
        <v>41845.999305555553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5"/>
        <v>1.2963636363636364</v>
      </c>
      <c r="P3757" s="6">
        <f t="shared" si="232"/>
        <v>25.464285714285715</v>
      </c>
      <c r="Q3757" t="s">
        <v>8334</v>
      </c>
      <c r="R3757" t="s">
        <v>8363</v>
      </c>
      <c r="S3757" s="13">
        <f t="shared" si="233"/>
        <v>42445.866979166662</v>
      </c>
      <c r="T3757" s="13">
        <f t="shared" si="234"/>
        <v>42475.658645833326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5"/>
        <v>1.0111111111111111</v>
      </c>
      <c r="P3758" s="6">
        <f t="shared" si="232"/>
        <v>267.64705882352939</v>
      </c>
      <c r="Q3758" t="s">
        <v>8334</v>
      </c>
      <c r="R3758" t="s">
        <v>8363</v>
      </c>
      <c r="S3758" s="13">
        <f t="shared" si="233"/>
        <v>41771.814791666664</v>
      </c>
      <c r="T3758" s="13">
        <f t="shared" si="234"/>
        <v>41801.606458333328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5"/>
        <v>1.0851428571428572</v>
      </c>
      <c r="P3759" s="6">
        <f t="shared" si="232"/>
        <v>75.959999999999994</v>
      </c>
      <c r="Q3759" t="s">
        <v>8334</v>
      </c>
      <c r="R3759" t="s">
        <v>8363</v>
      </c>
      <c r="S3759" s="13">
        <f t="shared" si="233"/>
        <v>41954.850868055553</v>
      </c>
      <c r="T3759" s="13">
        <f t="shared" si="234"/>
        <v>41974.642534722218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5"/>
        <v>1.0233333333333334</v>
      </c>
      <c r="P3760" s="6">
        <f t="shared" si="232"/>
        <v>59.03846153846154</v>
      </c>
      <c r="Q3760" t="s">
        <v>8334</v>
      </c>
      <c r="R3760" t="s">
        <v>8363</v>
      </c>
      <c r="S3760" s="13">
        <f t="shared" si="233"/>
        <v>41747.471504629626</v>
      </c>
      <c r="T3760" s="13">
        <f t="shared" si="234"/>
        <v>41778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5"/>
        <v>1.1024425000000002</v>
      </c>
      <c r="P3761" s="6">
        <f t="shared" si="232"/>
        <v>50.111022727272733</v>
      </c>
      <c r="Q3761" t="s">
        <v>8334</v>
      </c>
      <c r="R3761" t="s">
        <v>8363</v>
      </c>
      <c r="S3761" s="13">
        <f t="shared" si="233"/>
        <v>42182.108252314814</v>
      </c>
      <c r="T3761" s="13">
        <f t="shared" si="234"/>
        <v>42241.899918981479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5"/>
        <v>1.010154</v>
      </c>
      <c r="P3762" s="6">
        <f t="shared" si="232"/>
        <v>55.502967032967035</v>
      </c>
      <c r="Q3762" t="s">
        <v>8334</v>
      </c>
      <c r="R3762" t="s">
        <v>8363</v>
      </c>
      <c r="S3762" s="13">
        <f t="shared" si="233"/>
        <v>41739.525300925925</v>
      </c>
      <c r="T3762" s="13">
        <f t="shared" si="234"/>
        <v>41764.316967592589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5"/>
        <v>1</v>
      </c>
      <c r="P3763" s="6">
        <f t="shared" si="232"/>
        <v>166.66666666666666</v>
      </c>
      <c r="Q3763" t="s">
        <v>8334</v>
      </c>
      <c r="R3763" t="s">
        <v>8363</v>
      </c>
      <c r="S3763" s="13">
        <f t="shared" si="233"/>
        <v>42173.466863425929</v>
      </c>
      <c r="T3763" s="13">
        <f t="shared" si="234"/>
        <v>42226.749999999993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5"/>
        <v>1.0624</v>
      </c>
      <c r="P3764" s="6">
        <f t="shared" si="232"/>
        <v>47.428571428571431</v>
      </c>
      <c r="Q3764" t="s">
        <v>8334</v>
      </c>
      <c r="R3764" t="s">
        <v>8363</v>
      </c>
      <c r="S3764" s="13">
        <f t="shared" si="233"/>
        <v>42193.813530092593</v>
      </c>
      <c r="T3764" s="13">
        <f t="shared" si="234"/>
        <v>42218.605196759258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5"/>
        <v>1</v>
      </c>
      <c r="P3765" s="6">
        <f t="shared" si="232"/>
        <v>64.935064935064929</v>
      </c>
      <c r="Q3765" t="s">
        <v>8334</v>
      </c>
      <c r="R3765" t="s">
        <v>8363</v>
      </c>
      <c r="S3765" s="13">
        <f t="shared" si="233"/>
        <v>42065.750300925924</v>
      </c>
      <c r="T3765" s="13">
        <f t="shared" si="234"/>
        <v>42095.500300925924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5"/>
        <v>1</v>
      </c>
      <c r="P3766" s="6">
        <f t="shared" si="232"/>
        <v>55.555555555555557</v>
      </c>
      <c r="Q3766" t="s">
        <v>8334</v>
      </c>
      <c r="R3766" t="s">
        <v>8363</v>
      </c>
      <c r="S3766" s="13">
        <f t="shared" si="233"/>
        <v>42499.842962962968</v>
      </c>
      <c r="T3766" s="13">
        <f t="shared" si="234"/>
        <v>42518.816666666658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5"/>
        <v>1.1345714285714286</v>
      </c>
      <c r="P3767" s="6">
        <f t="shared" si="232"/>
        <v>74.224299065420567</v>
      </c>
      <c r="Q3767" t="s">
        <v>8334</v>
      </c>
      <c r="R3767" t="s">
        <v>8363</v>
      </c>
      <c r="S3767" s="13">
        <f t="shared" si="233"/>
        <v>41820.776412037041</v>
      </c>
      <c r="T3767" s="13">
        <f t="shared" si="234"/>
        <v>41850.568078703705</v>
      </c>
    </row>
    <row r="3768" spans="1:20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5"/>
        <v>1.0265010000000001</v>
      </c>
      <c r="P3768" s="6">
        <f t="shared" si="232"/>
        <v>106.9271875</v>
      </c>
      <c r="Q3768" t="s">
        <v>8334</v>
      </c>
      <c r="R3768" t="s">
        <v>8363</v>
      </c>
      <c r="S3768" s="13">
        <f t="shared" si="233"/>
        <v>41788.167187500003</v>
      </c>
      <c r="T3768" s="13">
        <f t="shared" si="234"/>
        <v>41822.958854166667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5"/>
        <v>1.1675</v>
      </c>
      <c r="P3769" s="6">
        <f t="shared" si="232"/>
        <v>41.696428571428569</v>
      </c>
      <c r="Q3769" t="s">
        <v>8334</v>
      </c>
      <c r="R3769" t="s">
        <v>8363</v>
      </c>
      <c r="S3769" s="13">
        <f t="shared" si="233"/>
        <v>42050.019641203704</v>
      </c>
      <c r="T3769" s="13">
        <f t="shared" si="234"/>
        <v>42063.999305555553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5"/>
        <v>1.0765274999999999</v>
      </c>
      <c r="P3770" s="6">
        <f t="shared" si="232"/>
        <v>74.243275862068955</v>
      </c>
      <c r="Q3770" t="s">
        <v>8334</v>
      </c>
      <c r="R3770" t="s">
        <v>8363</v>
      </c>
      <c r="S3770" s="13">
        <f t="shared" si="233"/>
        <v>41772.727893518517</v>
      </c>
      <c r="T3770" s="13">
        <f t="shared" si="234"/>
        <v>41802.519560185181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5"/>
        <v>1</v>
      </c>
      <c r="P3771" s="6">
        <f t="shared" si="232"/>
        <v>73.333333333333329</v>
      </c>
      <c r="Q3771" t="s">
        <v>8334</v>
      </c>
      <c r="R3771" t="s">
        <v>8363</v>
      </c>
      <c r="S3771" s="13">
        <f t="shared" si="233"/>
        <v>42445.598136574074</v>
      </c>
      <c r="T3771" s="13">
        <f t="shared" si="234"/>
        <v>42475.389803240738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5"/>
        <v>1</v>
      </c>
      <c r="P3772" s="6">
        <f t="shared" si="232"/>
        <v>100</v>
      </c>
      <c r="Q3772" t="s">
        <v>8334</v>
      </c>
      <c r="R3772" t="s">
        <v>8363</v>
      </c>
      <c r="S3772" s="13">
        <f t="shared" si="233"/>
        <v>42138.930671296301</v>
      </c>
      <c r="T3772" s="13">
        <f t="shared" si="234"/>
        <v>42168.722337962965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5"/>
        <v>1.46</v>
      </c>
      <c r="P3773" s="6">
        <f t="shared" si="232"/>
        <v>38.421052631578945</v>
      </c>
      <c r="Q3773" t="s">
        <v>8334</v>
      </c>
      <c r="R3773" t="s">
        <v>8363</v>
      </c>
      <c r="S3773" s="13">
        <f t="shared" si="233"/>
        <v>42493.857083333336</v>
      </c>
      <c r="T3773" s="13">
        <f t="shared" si="234"/>
        <v>42507.791666666664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5"/>
        <v>1.1020000000000001</v>
      </c>
      <c r="P3774" s="6">
        <f t="shared" si="232"/>
        <v>166.96969696969697</v>
      </c>
      <c r="Q3774" t="s">
        <v>8334</v>
      </c>
      <c r="R3774" t="s">
        <v>8363</v>
      </c>
      <c r="S3774" s="13">
        <f t="shared" si="233"/>
        <v>42682.616967592592</v>
      </c>
      <c r="T3774" s="13">
        <f t="shared" si="234"/>
        <v>42703.041666666664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5"/>
        <v>1.0820000000000001</v>
      </c>
      <c r="P3775" s="6">
        <f t="shared" si="232"/>
        <v>94.912280701754383</v>
      </c>
      <c r="Q3775" t="s">
        <v>8334</v>
      </c>
      <c r="R3775" t="s">
        <v>8363</v>
      </c>
      <c r="S3775" s="13">
        <f t="shared" si="233"/>
        <v>42656.005173611105</v>
      </c>
      <c r="T3775" s="13">
        <f t="shared" si="234"/>
        <v>42688.880555555552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5"/>
        <v>1</v>
      </c>
      <c r="P3776" s="6">
        <f t="shared" si="232"/>
        <v>100</v>
      </c>
      <c r="Q3776" t="s">
        <v>8334</v>
      </c>
      <c r="R3776" t="s">
        <v>8363</v>
      </c>
      <c r="S3776" s="13">
        <f t="shared" si="233"/>
        <v>42087.792303240742</v>
      </c>
      <c r="T3776" s="13">
        <f t="shared" si="234"/>
        <v>42103.583969907406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5"/>
        <v>1.0024999999999999</v>
      </c>
      <c r="P3777" s="6">
        <f t="shared" si="232"/>
        <v>143.21428571428572</v>
      </c>
      <c r="Q3777" t="s">
        <v>8334</v>
      </c>
      <c r="R3777" t="s">
        <v>8363</v>
      </c>
      <c r="S3777" s="13">
        <f t="shared" si="233"/>
        <v>42075.942627314813</v>
      </c>
      <c r="T3777" s="13">
        <f t="shared" si="234"/>
        <v>42102.958333333336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5"/>
        <v>1.0671250000000001</v>
      </c>
      <c r="P3778" s="6">
        <f t="shared" si="232"/>
        <v>90.819148936170208</v>
      </c>
      <c r="Q3778" t="s">
        <v>8334</v>
      </c>
      <c r="R3778" t="s">
        <v>8363</v>
      </c>
      <c r="S3778" s="13">
        <f t="shared" si="233"/>
        <v>41814.367800925924</v>
      </c>
      <c r="T3778" s="13">
        <f t="shared" si="234"/>
        <v>41851.833333333328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235"/>
        <v>1.4319999999999999</v>
      </c>
      <c r="P3779" s="6">
        <f t="shared" ref="P3779:P3842" si="236">E3779/L3779</f>
        <v>48.542372881355931</v>
      </c>
      <c r="Q3779" t="s">
        <v>8334</v>
      </c>
      <c r="R3779" t="s">
        <v>8363</v>
      </c>
      <c r="S3779" s="13">
        <f t="shared" ref="S3779:S3842" si="237">(((J3779/60)/60)/24)+DATE(1970,1,1)</f>
        <v>41887.111354166671</v>
      </c>
      <c r="T3779" s="13">
        <f t="shared" ref="T3779:T3842" si="238">(((I3779/60)/60)/24)+DATE(1970,1,1)+(-5/24)</f>
        <v>41908.958333333328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ref="O3780:O3843" si="239">E3780/D3780</f>
        <v>1.0504166666666668</v>
      </c>
      <c r="P3780" s="6">
        <f t="shared" si="236"/>
        <v>70.027777777777771</v>
      </c>
      <c r="Q3780" t="s">
        <v>8334</v>
      </c>
      <c r="R3780" t="s">
        <v>8363</v>
      </c>
      <c r="S3780" s="13">
        <f t="shared" si="237"/>
        <v>41989.819212962961</v>
      </c>
      <c r="T3780" s="13">
        <f t="shared" si="238"/>
        <v>42049.610879629625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9"/>
        <v>1.0398000000000001</v>
      </c>
      <c r="P3781" s="6">
        <f t="shared" si="236"/>
        <v>135.62608695652173</v>
      </c>
      <c r="Q3781" t="s">
        <v>8334</v>
      </c>
      <c r="R3781" t="s">
        <v>8363</v>
      </c>
      <c r="S3781" s="13">
        <f t="shared" si="237"/>
        <v>42425.735416666663</v>
      </c>
      <c r="T3781" s="13">
        <f t="shared" si="238"/>
        <v>42455.48541666667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9"/>
        <v>1.2</v>
      </c>
      <c r="P3782" s="6">
        <f t="shared" si="236"/>
        <v>100</v>
      </c>
      <c r="Q3782" t="s">
        <v>8334</v>
      </c>
      <c r="R3782" t="s">
        <v>8363</v>
      </c>
      <c r="S3782" s="13">
        <f t="shared" si="237"/>
        <v>42166.219733796301</v>
      </c>
      <c r="T3782" s="13">
        <f t="shared" si="238"/>
        <v>42198.629166666658</v>
      </c>
    </row>
    <row r="3783" spans="1:20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9"/>
        <v>1.0966666666666667</v>
      </c>
      <c r="P3783" s="6">
        <f t="shared" si="236"/>
        <v>94.90384615384616</v>
      </c>
      <c r="Q3783" t="s">
        <v>8334</v>
      </c>
      <c r="R3783" t="s">
        <v>8363</v>
      </c>
      <c r="S3783" s="13">
        <f t="shared" si="237"/>
        <v>41865.882928240739</v>
      </c>
      <c r="T3783" s="13">
        <f t="shared" si="238"/>
        <v>41890.674594907403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9"/>
        <v>1.0175000000000001</v>
      </c>
      <c r="P3784" s="6">
        <f t="shared" si="236"/>
        <v>75.370370370370367</v>
      </c>
      <c r="Q3784" t="s">
        <v>8334</v>
      </c>
      <c r="R3784" t="s">
        <v>8363</v>
      </c>
      <c r="S3784" s="13">
        <f t="shared" si="237"/>
        <v>42546.862233796302</v>
      </c>
      <c r="T3784" s="13">
        <f t="shared" si="238"/>
        <v>42575.749999999993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9"/>
        <v>1.2891666666666666</v>
      </c>
      <c r="P3785" s="6">
        <f t="shared" si="236"/>
        <v>64.458333333333329</v>
      </c>
      <c r="Q3785" t="s">
        <v>8334</v>
      </c>
      <c r="R3785" t="s">
        <v>8363</v>
      </c>
      <c r="S3785" s="13">
        <f t="shared" si="237"/>
        <v>42420.140277777777</v>
      </c>
      <c r="T3785" s="13">
        <f t="shared" si="238"/>
        <v>42444.458333333336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9"/>
        <v>1.1499999999999999</v>
      </c>
      <c r="P3786" s="6">
        <f t="shared" si="236"/>
        <v>115</v>
      </c>
      <c r="Q3786" t="s">
        <v>8334</v>
      </c>
      <c r="R3786" t="s">
        <v>8363</v>
      </c>
      <c r="S3786" s="13">
        <f t="shared" si="237"/>
        <v>42531.980694444443</v>
      </c>
      <c r="T3786" s="13">
        <f t="shared" si="238"/>
        <v>42561.772361111107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9"/>
        <v>1.5075000000000001</v>
      </c>
      <c r="P3787" s="6">
        <f t="shared" si="236"/>
        <v>100.5</v>
      </c>
      <c r="Q3787" t="s">
        <v>8334</v>
      </c>
      <c r="R3787" t="s">
        <v>8363</v>
      </c>
      <c r="S3787" s="13">
        <f t="shared" si="237"/>
        <v>42548.63853009259</v>
      </c>
      <c r="T3787" s="13">
        <f t="shared" si="238"/>
        <v>42584.210416666661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9"/>
        <v>1.1096666666666666</v>
      </c>
      <c r="P3788" s="6">
        <f t="shared" si="236"/>
        <v>93.774647887323937</v>
      </c>
      <c r="Q3788" t="s">
        <v>8334</v>
      </c>
      <c r="R3788" t="s">
        <v>8363</v>
      </c>
      <c r="S3788" s="13">
        <f t="shared" si="237"/>
        <v>42487.037905092591</v>
      </c>
      <c r="T3788" s="13">
        <f t="shared" si="238"/>
        <v>42516.829571759255</v>
      </c>
    </row>
    <row r="3789" spans="1:20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9"/>
        <v>1.0028571428571429</v>
      </c>
      <c r="P3789" s="6">
        <f t="shared" si="236"/>
        <v>35.1</v>
      </c>
      <c r="Q3789" t="s">
        <v>8334</v>
      </c>
      <c r="R3789" t="s">
        <v>8363</v>
      </c>
      <c r="S3789" s="13">
        <f t="shared" si="237"/>
        <v>42167.534791666665</v>
      </c>
      <c r="T3789" s="13">
        <f t="shared" si="238"/>
        <v>42195.957638888889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9"/>
        <v>6.6666666666666671E-3</v>
      </c>
      <c r="P3790" s="6">
        <f t="shared" si="236"/>
        <v>500</v>
      </c>
      <c r="Q3790" t="s">
        <v>8334</v>
      </c>
      <c r="R3790" t="s">
        <v>8363</v>
      </c>
      <c r="S3790" s="13">
        <f t="shared" si="237"/>
        <v>42333.695821759262</v>
      </c>
      <c r="T3790" s="13">
        <f t="shared" si="238"/>
        <v>42361.470833333333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9"/>
        <v>3.267605633802817E-2</v>
      </c>
      <c r="P3791" s="6">
        <f t="shared" si="236"/>
        <v>29</v>
      </c>
      <c r="Q3791" t="s">
        <v>8334</v>
      </c>
      <c r="R3791" t="s">
        <v>8363</v>
      </c>
      <c r="S3791" s="13">
        <f t="shared" si="237"/>
        <v>42138.798819444448</v>
      </c>
      <c r="T3791" s="13">
        <f t="shared" si="238"/>
        <v>42170.590486111112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9"/>
        <v>0</v>
      </c>
      <c r="P3792" s="6" t="e">
        <f t="shared" si="236"/>
        <v>#DIV/0!</v>
      </c>
      <c r="Q3792" t="s">
        <v>8334</v>
      </c>
      <c r="R3792" t="s">
        <v>8363</v>
      </c>
      <c r="S3792" s="13">
        <f t="shared" si="237"/>
        <v>42666.666932870372</v>
      </c>
      <c r="T3792" s="13">
        <f t="shared" si="238"/>
        <v>42696.5002662037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9"/>
        <v>0</v>
      </c>
      <c r="P3793" s="6" t="e">
        <f t="shared" si="236"/>
        <v>#DIV/0!</v>
      </c>
      <c r="Q3793" t="s">
        <v>8334</v>
      </c>
      <c r="R3793" t="s">
        <v>8363</v>
      </c>
      <c r="S3793" s="13">
        <f t="shared" si="237"/>
        <v>41766.692037037035</v>
      </c>
      <c r="T3793" s="13">
        <f t="shared" si="238"/>
        <v>41826.4837037037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9"/>
        <v>2.8E-3</v>
      </c>
      <c r="P3794" s="6">
        <f t="shared" si="236"/>
        <v>17.5</v>
      </c>
      <c r="Q3794" t="s">
        <v>8334</v>
      </c>
      <c r="R3794" t="s">
        <v>8363</v>
      </c>
      <c r="S3794" s="13">
        <f t="shared" si="237"/>
        <v>42170.447013888886</v>
      </c>
      <c r="T3794" s="13">
        <f t="shared" si="238"/>
        <v>42200.238680555551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9"/>
        <v>0.59657142857142853</v>
      </c>
      <c r="P3795" s="6">
        <f t="shared" si="236"/>
        <v>174</v>
      </c>
      <c r="Q3795" t="s">
        <v>8334</v>
      </c>
      <c r="R3795" t="s">
        <v>8363</v>
      </c>
      <c r="S3795" s="13">
        <f t="shared" si="237"/>
        <v>41968.938993055555</v>
      </c>
      <c r="T3795" s="13">
        <f t="shared" si="238"/>
        <v>41989.73065972222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9"/>
        <v>0.01</v>
      </c>
      <c r="P3796" s="6">
        <f t="shared" si="236"/>
        <v>50</v>
      </c>
      <c r="Q3796" t="s">
        <v>8334</v>
      </c>
      <c r="R3796" t="s">
        <v>8363</v>
      </c>
      <c r="S3796" s="13">
        <f t="shared" si="237"/>
        <v>42132.58048611111</v>
      </c>
      <c r="T3796" s="13">
        <f t="shared" si="238"/>
        <v>42162.372152777774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9"/>
        <v>1.6666666666666666E-2</v>
      </c>
      <c r="P3797" s="6">
        <f t="shared" si="236"/>
        <v>5</v>
      </c>
      <c r="Q3797" t="s">
        <v>8334</v>
      </c>
      <c r="R3797" t="s">
        <v>8363</v>
      </c>
      <c r="S3797" s="13">
        <f t="shared" si="237"/>
        <v>42201.436226851853</v>
      </c>
      <c r="T3797" s="13">
        <f t="shared" si="238"/>
        <v>42244.729166666664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9"/>
        <v>4.4444444444444447E-5</v>
      </c>
      <c r="P3798" s="6">
        <f t="shared" si="236"/>
        <v>1</v>
      </c>
      <c r="Q3798" t="s">
        <v>8334</v>
      </c>
      <c r="R3798" t="s">
        <v>8363</v>
      </c>
      <c r="S3798" s="13">
        <f t="shared" si="237"/>
        <v>42689.029583333337</v>
      </c>
      <c r="T3798" s="13">
        <f t="shared" si="238"/>
        <v>42748.821250000001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9"/>
        <v>0.89666666666666661</v>
      </c>
      <c r="P3799" s="6">
        <f t="shared" si="236"/>
        <v>145.40540540540542</v>
      </c>
      <c r="Q3799" t="s">
        <v>8334</v>
      </c>
      <c r="R3799" t="s">
        <v>8363</v>
      </c>
      <c r="S3799" s="13">
        <f t="shared" si="237"/>
        <v>42084.881539351853</v>
      </c>
      <c r="T3799" s="13">
        <f t="shared" si="238"/>
        <v>42114.673206018517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9"/>
        <v>1.4642857142857143E-2</v>
      </c>
      <c r="P3800" s="6">
        <f t="shared" si="236"/>
        <v>205</v>
      </c>
      <c r="Q3800" t="s">
        <v>8334</v>
      </c>
      <c r="R3800" t="s">
        <v>8363</v>
      </c>
      <c r="S3800" s="13">
        <f t="shared" si="237"/>
        <v>41831.722777777781</v>
      </c>
      <c r="T3800" s="13">
        <f t="shared" si="238"/>
        <v>41861.514444444445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9"/>
        <v>4.02E-2</v>
      </c>
      <c r="P3801" s="6">
        <f t="shared" si="236"/>
        <v>100.5</v>
      </c>
      <c r="Q3801" t="s">
        <v>8334</v>
      </c>
      <c r="R3801" t="s">
        <v>8363</v>
      </c>
      <c r="S3801" s="13">
        <f t="shared" si="237"/>
        <v>42410.93105324074</v>
      </c>
      <c r="T3801" s="13">
        <f t="shared" si="238"/>
        <v>42440.722719907404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9"/>
        <v>4.0045454545454544E-2</v>
      </c>
      <c r="P3802" s="6">
        <f t="shared" si="236"/>
        <v>55.0625</v>
      </c>
      <c r="Q3802" t="s">
        <v>8334</v>
      </c>
      <c r="R3802" t="s">
        <v>8363</v>
      </c>
      <c r="S3802" s="13">
        <f t="shared" si="237"/>
        <v>41982.737071759257</v>
      </c>
      <c r="T3802" s="13">
        <f t="shared" si="238"/>
        <v>42014.999305555553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9"/>
        <v>8.5199999999999998E-2</v>
      </c>
      <c r="P3803" s="6">
        <f t="shared" si="236"/>
        <v>47.333333333333336</v>
      </c>
      <c r="Q3803" t="s">
        <v>8334</v>
      </c>
      <c r="R3803" t="s">
        <v>8363</v>
      </c>
      <c r="S3803" s="13">
        <f t="shared" si="237"/>
        <v>41975.676111111112</v>
      </c>
      <c r="T3803" s="13">
        <f t="shared" si="238"/>
        <v>42006.467777777776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9"/>
        <v>0</v>
      </c>
      <c r="P3804" s="6" t="e">
        <f t="shared" si="236"/>
        <v>#DIV/0!</v>
      </c>
      <c r="Q3804" t="s">
        <v>8334</v>
      </c>
      <c r="R3804" t="s">
        <v>8363</v>
      </c>
      <c r="S3804" s="13">
        <f t="shared" si="237"/>
        <v>42269.126226851848</v>
      </c>
      <c r="T3804" s="13">
        <f t="shared" si="238"/>
        <v>42298.917893518512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9"/>
        <v>0.19650000000000001</v>
      </c>
      <c r="P3805" s="6">
        <f t="shared" si="236"/>
        <v>58.95</v>
      </c>
      <c r="Q3805" t="s">
        <v>8334</v>
      </c>
      <c r="R3805" t="s">
        <v>8363</v>
      </c>
      <c r="S3805" s="13">
        <f t="shared" si="237"/>
        <v>42403.971851851849</v>
      </c>
      <c r="T3805" s="13">
        <f t="shared" si="238"/>
        <v>42433.763518518514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9"/>
        <v>0</v>
      </c>
      <c r="P3806" s="6" t="e">
        <f t="shared" si="236"/>
        <v>#DIV/0!</v>
      </c>
      <c r="Q3806" t="s">
        <v>8334</v>
      </c>
      <c r="R3806" t="s">
        <v>8363</v>
      </c>
      <c r="S3806" s="13">
        <f t="shared" si="237"/>
        <v>42527.00953703704</v>
      </c>
      <c r="T3806" s="13">
        <f t="shared" si="238"/>
        <v>42582.083333333336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9"/>
        <v>2.0000000000000002E-5</v>
      </c>
      <c r="P3807" s="6">
        <f t="shared" si="236"/>
        <v>1.5</v>
      </c>
      <c r="Q3807" t="s">
        <v>8334</v>
      </c>
      <c r="R3807" t="s">
        <v>8363</v>
      </c>
      <c r="S3807" s="13">
        <f t="shared" si="237"/>
        <v>41849.887037037035</v>
      </c>
      <c r="T3807" s="13">
        <f t="shared" si="238"/>
        <v>41909.678703703699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9"/>
        <v>6.6666666666666664E-4</v>
      </c>
      <c r="P3808" s="6">
        <f t="shared" si="236"/>
        <v>5</v>
      </c>
      <c r="Q3808" t="s">
        <v>8334</v>
      </c>
      <c r="R3808" t="s">
        <v>8363</v>
      </c>
      <c r="S3808" s="13">
        <f t="shared" si="237"/>
        <v>41799.259039351848</v>
      </c>
      <c r="T3808" s="13">
        <f t="shared" si="238"/>
        <v>41819.050706018512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9"/>
        <v>0.30333333333333334</v>
      </c>
      <c r="P3809" s="6">
        <f t="shared" si="236"/>
        <v>50.555555555555557</v>
      </c>
      <c r="Q3809" t="s">
        <v>8334</v>
      </c>
      <c r="R3809" t="s">
        <v>8363</v>
      </c>
      <c r="S3809" s="13">
        <f t="shared" si="237"/>
        <v>42090.909016203703</v>
      </c>
      <c r="T3809" s="13">
        <f t="shared" si="238"/>
        <v>42097.700682870367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9"/>
        <v>1</v>
      </c>
      <c r="P3810" s="6">
        <f t="shared" si="236"/>
        <v>41.666666666666664</v>
      </c>
      <c r="Q3810" t="s">
        <v>8334</v>
      </c>
      <c r="R3810" t="s">
        <v>8335</v>
      </c>
      <c r="S3810" s="13">
        <f t="shared" si="237"/>
        <v>42059.453923611116</v>
      </c>
      <c r="T3810" s="13">
        <f t="shared" si="238"/>
        <v>42119.203923611109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9"/>
        <v>1.0125</v>
      </c>
      <c r="P3811" s="6">
        <f t="shared" si="236"/>
        <v>53.289473684210527</v>
      </c>
      <c r="Q3811" t="s">
        <v>8334</v>
      </c>
      <c r="R3811" t="s">
        <v>8335</v>
      </c>
      <c r="S3811" s="13">
        <f t="shared" si="237"/>
        <v>41800.526701388888</v>
      </c>
      <c r="T3811" s="13">
        <f t="shared" si="238"/>
        <v>41850.75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9"/>
        <v>1.2173333333333334</v>
      </c>
      <c r="P3812" s="6">
        <f t="shared" si="236"/>
        <v>70.230769230769226</v>
      </c>
      <c r="Q3812" t="s">
        <v>8334</v>
      </c>
      <c r="R3812" t="s">
        <v>8335</v>
      </c>
      <c r="S3812" s="13">
        <f t="shared" si="237"/>
        <v>42054.849050925928</v>
      </c>
      <c r="T3812" s="13">
        <f t="shared" si="238"/>
        <v>42084.599050925921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9"/>
        <v>3.3</v>
      </c>
      <c r="P3813" s="6">
        <f t="shared" si="236"/>
        <v>43.421052631578945</v>
      </c>
      <c r="Q3813" t="s">
        <v>8334</v>
      </c>
      <c r="R3813" t="s">
        <v>8335</v>
      </c>
      <c r="S3813" s="13">
        <f t="shared" si="237"/>
        <v>42487.62700231481</v>
      </c>
      <c r="T3813" s="13">
        <f t="shared" si="238"/>
        <v>42521.249999999993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9"/>
        <v>1.0954999999999999</v>
      </c>
      <c r="P3814" s="6">
        <f t="shared" si="236"/>
        <v>199.18181818181819</v>
      </c>
      <c r="Q3814" t="s">
        <v>8334</v>
      </c>
      <c r="R3814" t="s">
        <v>8335</v>
      </c>
      <c r="S3814" s="13">
        <f t="shared" si="237"/>
        <v>42109.751250000001</v>
      </c>
      <c r="T3814" s="13">
        <f t="shared" si="238"/>
        <v>42155.957638888889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9"/>
        <v>1.0095190476190474</v>
      </c>
      <c r="P3815" s="6">
        <f t="shared" si="236"/>
        <v>78.518148148148143</v>
      </c>
      <c r="Q3815" t="s">
        <v>8334</v>
      </c>
      <c r="R3815" t="s">
        <v>8335</v>
      </c>
      <c r="S3815" s="13">
        <f t="shared" si="237"/>
        <v>42497.275706018518</v>
      </c>
      <c r="T3815" s="13">
        <f t="shared" si="238"/>
        <v>42535.696527777771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9"/>
        <v>1.4013333333333333</v>
      </c>
      <c r="P3816" s="6">
        <f t="shared" si="236"/>
        <v>61.823529411764703</v>
      </c>
      <c r="Q3816" t="s">
        <v>8334</v>
      </c>
      <c r="R3816" t="s">
        <v>8335</v>
      </c>
      <c r="S3816" s="13">
        <f t="shared" si="237"/>
        <v>42058.904074074075</v>
      </c>
      <c r="T3816" s="13">
        <f t="shared" si="238"/>
        <v>42094.957638888889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9"/>
        <v>1.0000100000000001</v>
      </c>
      <c r="P3817" s="6">
        <f t="shared" si="236"/>
        <v>50.000500000000002</v>
      </c>
      <c r="Q3817" t="s">
        <v>8334</v>
      </c>
      <c r="R3817" t="s">
        <v>8335</v>
      </c>
      <c r="S3817" s="13">
        <f t="shared" si="237"/>
        <v>42207.259918981479</v>
      </c>
      <c r="T3817" s="13">
        <f t="shared" si="238"/>
        <v>42236.749999999993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9"/>
        <v>1.19238</v>
      </c>
      <c r="P3818" s="6">
        <f t="shared" si="236"/>
        <v>48.339729729729726</v>
      </c>
      <c r="Q3818" t="s">
        <v>8334</v>
      </c>
      <c r="R3818" t="s">
        <v>8335</v>
      </c>
      <c r="S3818" s="13">
        <f t="shared" si="237"/>
        <v>41807.690081018518</v>
      </c>
      <c r="T3818" s="13">
        <f t="shared" si="238"/>
        <v>41837.481747685182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9"/>
        <v>1.0725</v>
      </c>
      <c r="P3819" s="6">
        <f t="shared" si="236"/>
        <v>107.25</v>
      </c>
      <c r="Q3819" t="s">
        <v>8334</v>
      </c>
      <c r="R3819" t="s">
        <v>8335</v>
      </c>
      <c r="S3819" s="13">
        <f t="shared" si="237"/>
        <v>42284.69694444444</v>
      </c>
      <c r="T3819" s="13">
        <f t="shared" si="238"/>
        <v>42300.957638888889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9"/>
        <v>2.2799999999999998</v>
      </c>
      <c r="P3820" s="6">
        <f t="shared" si="236"/>
        <v>57</v>
      </c>
      <c r="Q3820" t="s">
        <v>8334</v>
      </c>
      <c r="R3820" t="s">
        <v>8335</v>
      </c>
      <c r="S3820" s="13">
        <f t="shared" si="237"/>
        <v>42045.84238425926</v>
      </c>
      <c r="T3820" s="13">
        <f t="shared" si="238"/>
        <v>42075.592384259253</v>
      </c>
    </row>
    <row r="3821" spans="1:20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9"/>
        <v>1.0640000000000001</v>
      </c>
      <c r="P3821" s="6">
        <f t="shared" si="236"/>
        <v>40.92307692307692</v>
      </c>
      <c r="Q3821" t="s">
        <v>8334</v>
      </c>
      <c r="R3821" t="s">
        <v>8335</v>
      </c>
      <c r="S3821" s="13">
        <f t="shared" si="237"/>
        <v>42184.209537037037</v>
      </c>
      <c r="T3821" s="13">
        <f t="shared" si="238"/>
        <v>42202.668055555558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9"/>
        <v>1.4333333333333333</v>
      </c>
      <c r="P3822" s="6">
        <f t="shared" si="236"/>
        <v>21.5</v>
      </c>
      <c r="Q3822" t="s">
        <v>8334</v>
      </c>
      <c r="R3822" t="s">
        <v>8335</v>
      </c>
      <c r="S3822" s="13">
        <f t="shared" si="237"/>
        <v>42160.651817129634</v>
      </c>
      <c r="T3822" s="13">
        <f t="shared" si="238"/>
        <v>42190.443483796298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9"/>
        <v>1.0454285714285714</v>
      </c>
      <c r="P3823" s="6">
        <f t="shared" si="236"/>
        <v>79.543478260869563</v>
      </c>
      <c r="Q3823" t="s">
        <v>8334</v>
      </c>
      <c r="R3823" t="s">
        <v>8335</v>
      </c>
      <c r="S3823" s="13">
        <f t="shared" si="237"/>
        <v>42341.180636574078</v>
      </c>
      <c r="T3823" s="13">
        <f t="shared" si="238"/>
        <v>42372.972303240742</v>
      </c>
    </row>
    <row r="3824" spans="1:20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9"/>
        <v>1.1002000000000001</v>
      </c>
      <c r="P3824" s="6">
        <f t="shared" si="236"/>
        <v>72.381578947368425</v>
      </c>
      <c r="Q3824" t="s">
        <v>8334</v>
      </c>
      <c r="R3824" t="s">
        <v>8335</v>
      </c>
      <c r="S3824" s="13">
        <f t="shared" si="237"/>
        <v>42329.838159722218</v>
      </c>
      <c r="T3824" s="13">
        <f t="shared" si="238"/>
        <v>42388.749305555553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9"/>
        <v>1.06</v>
      </c>
      <c r="P3825" s="6">
        <f t="shared" si="236"/>
        <v>64.634146341463421</v>
      </c>
      <c r="Q3825" t="s">
        <v>8334</v>
      </c>
      <c r="R3825" t="s">
        <v>8335</v>
      </c>
      <c r="S3825" s="13">
        <f t="shared" si="237"/>
        <v>42170.910231481481</v>
      </c>
      <c r="T3825" s="13">
        <f t="shared" si="238"/>
        <v>42204.957638888889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9"/>
        <v>1.08</v>
      </c>
      <c r="P3826" s="6">
        <f t="shared" si="236"/>
        <v>38.571428571428569</v>
      </c>
      <c r="Q3826" t="s">
        <v>8334</v>
      </c>
      <c r="R3826" t="s">
        <v>8335</v>
      </c>
      <c r="S3826" s="13">
        <f t="shared" si="237"/>
        <v>42571.626192129625</v>
      </c>
      <c r="T3826" s="13">
        <f t="shared" si="238"/>
        <v>42583.361805555549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9"/>
        <v>1.0542</v>
      </c>
      <c r="P3827" s="6">
        <f t="shared" si="236"/>
        <v>107.57142857142857</v>
      </c>
      <c r="Q3827" t="s">
        <v>8334</v>
      </c>
      <c r="R3827" t="s">
        <v>8335</v>
      </c>
      <c r="S3827" s="13">
        <f t="shared" si="237"/>
        <v>42151.069606481484</v>
      </c>
      <c r="T3827" s="13">
        <f t="shared" si="238"/>
        <v>42171.861273148148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9"/>
        <v>1.1916666666666667</v>
      </c>
      <c r="P3828" s="6">
        <f t="shared" si="236"/>
        <v>27.5</v>
      </c>
      <c r="Q3828" t="s">
        <v>8334</v>
      </c>
      <c r="R3828" t="s">
        <v>8335</v>
      </c>
      <c r="S3828" s="13">
        <f t="shared" si="237"/>
        <v>42101.423541666663</v>
      </c>
      <c r="T3828" s="13">
        <f t="shared" si="238"/>
        <v>42131.215208333328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9"/>
        <v>1.5266666666666666</v>
      </c>
      <c r="P3829" s="6">
        <f t="shared" si="236"/>
        <v>70.461538461538467</v>
      </c>
      <c r="Q3829" t="s">
        <v>8334</v>
      </c>
      <c r="R3829" t="s">
        <v>8335</v>
      </c>
      <c r="S3829" s="13">
        <f t="shared" si="237"/>
        <v>42034.928252314814</v>
      </c>
      <c r="T3829" s="13">
        <f t="shared" si="238"/>
        <v>42089.791666666664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9"/>
        <v>1</v>
      </c>
      <c r="P3830" s="6">
        <f t="shared" si="236"/>
        <v>178.57142857142858</v>
      </c>
      <c r="Q3830" t="s">
        <v>8334</v>
      </c>
      <c r="R3830" t="s">
        <v>8335</v>
      </c>
      <c r="S3830" s="13">
        <f t="shared" si="237"/>
        <v>41944.527627314819</v>
      </c>
      <c r="T3830" s="13">
        <f t="shared" si="238"/>
        <v>42004.360960648148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9"/>
        <v>1.002</v>
      </c>
      <c r="P3831" s="6">
        <f t="shared" si="236"/>
        <v>62.625</v>
      </c>
      <c r="Q3831" t="s">
        <v>8334</v>
      </c>
      <c r="R3831" t="s">
        <v>8335</v>
      </c>
      <c r="S3831" s="13">
        <f t="shared" si="237"/>
        <v>42593.865405092598</v>
      </c>
      <c r="T3831" s="13">
        <f t="shared" si="238"/>
        <v>42613.657071759262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9"/>
        <v>2.25</v>
      </c>
      <c r="P3832" s="6">
        <f t="shared" si="236"/>
        <v>75</v>
      </c>
      <c r="Q3832" t="s">
        <v>8334</v>
      </c>
      <c r="R3832" t="s">
        <v>8335</v>
      </c>
      <c r="S3832" s="13">
        <f t="shared" si="237"/>
        <v>42503.740868055553</v>
      </c>
      <c r="T3832" s="13">
        <f t="shared" si="238"/>
        <v>42517.532534722217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9"/>
        <v>1.0602199999999999</v>
      </c>
      <c r="P3833" s="6">
        <f t="shared" si="236"/>
        <v>58.901111111111113</v>
      </c>
      <c r="Q3833" t="s">
        <v>8334</v>
      </c>
      <c r="R3833" t="s">
        <v>8335</v>
      </c>
      <c r="S3833" s="13">
        <f t="shared" si="237"/>
        <v>41927.848900462966</v>
      </c>
      <c r="T3833" s="13">
        <f t="shared" si="238"/>
        <v>41948.682233796295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9"/>
        <v>1.0466666666666666</v>
      </c>
      <c r="P3834" s="6">
        <f t="shared" si="236"/>
        <v>139.55555555555554</v>
      </c>
      <c r="Q3834" t="s">
        <v>8334</v>
      </c>
      <c r="R3834" t="s">
        <v>8335</v>
      </c>
      <c r="S3834" s="13">
        <f t="shared" si="237"/>
        <v>42375.114988425921</v>
      </c>
      <c r="T3834" s="13">
        <f t="shared" si="238"/>
        <v>42419.906655092585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9"/>
        <v>1.1666666666666667</v>
      </c>
      <c r="P3835" s="6">
        <f t="shared" si="236"/>
        <v>70</v>
      </c>
      <c r="Q3835" t="s">
        <v>8334</v>
      </c>
      <c r="R3835" t="s">
        <v>8335</v>
      </c>
      <c r="S3835" s="13">
        <f t="shared" si="237"/>
        <v>41963.872361111105</v>
      </c>
      <c r="T3835" s="13">
        <f t="shared" si="238"/>
        <v>41974.589583333327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9"/>
        <v>1.0903333333333334</v>
      </c>
      <c r="P3836" s="6">
        <f t="shared" si="236"/>
        <v>57.385964912280699</v>
      </c>
      <c r="Q3836" t="s">
        <v>8334</v>
      </c>
      <c r="R3836" t="s">
        <v>8335</v>
      </c>
      <c r="S3836" s="13">
        <f t="shared" si="237"/>
        <v>42143.445219907408</v>
      </c>
      <c r="T3836" s="13">
        <f t="shared" si="238"/>
        <v>42173.236886574072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9"/>
        <v>1.6</v>
      </c>
      <c r="P3837" s="6">
        <f t="shared" si="236"/>
        <v>40</v>
      </c>
      <c r="Q3837" t="s">
        <v>8334</v>
      </c>
      <c r="R3837" t="s">
        <v>8335</v>
      </c>
      <c r="S3837" s="13">
        <f t="shared" si="237"/>
        <v>42460.94222222222</v>
      </c>
      <c r="T3837" s="13">
        <f t="shared" si="238"/>
        <v>42481.733888888884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9"/>
        <v>1.125</v>
      </c>
      <c r="P3838" s="6">
        <f t="shared" si="236"/>
        <v>64.285714285714292</v>
      </c>
      <c r="Q3838" t="s">
        <v>8334</v>
      </c>
      <c r="R3838" t="s">
        <v>8335</v>
      </c>
      <c r="S3838" s="13">
        <f t="shared" si="237"/>
        <v>42553.926527777774</v>
      </c>
      <c r="T3838" s="13">
        <f t="shared" si="238"/>
        <v>42584.964583333327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9"/>
        <v>1.0209999999999999</v>
      </c>
      <c r="P3839" s="6">
        <f t="shared" si="236"/>
        <v>120.11764705882354</v>
      </c>
      <c r="Q3839" t="s">
        <v>8334</v>
      </c>
      <c r="R3839" t="s">
        <v>8335</v>
      </c>
      <c r="S3839" s="13">
        <f t="shared" si="237"/>
        <v>42152.765717592592</v>
      </c>
      <c r="T3839" s="13">
        <f t="shared" si="238"/>
        <v>42188.557384259257</v>
      </c>
    </row>
    <row r="3840" spans="1:20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9"/>
        <v>1.00824</v>
      </c>
      <c r="P3840" s="6">
        <f t="shared" si="236"/>
        <v>1008.24</v>
      </c>
      <c r="Q3840" t="s">
        <v>8334</v>
      </c>
      <c r="R3840" t="s">
        <v>8335</v>
      </c>
      <c r="S3840" s="13">
        <f t="shared" si="237"/>
        <v>42116.710752314815</v>
      </c>
      <c r="T3840" s="13">
        <f t="shared" si="238"/>
        <v>42146.502418981479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9"/>
        <v>1.0125</v>
      </c>
      <c r="P3841" s="6">
        <f t="shared" si="236"/>
        <v>63.28125</v>
      </c>
      <c r="Q3841" t="s">
        <v>8334</v>
      </c>
      <c r="R3841" t="s">
        <v>8335</v>
      </c>
      <c r="S3841" s="13">
        <f t="shared" si="237"/>
        <v>42155.142638888887</v>
      </c>
      <c r="T3841" s="13">
        <f t="shared" si="238"/>
        <v>42214.934305555551</v>
      </c>
    </row>
    <row r="3842" spans="1:20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9"/>
        <v>65</v>
      </c>
      <c r="P3842" s="6">
        <f t="shared" si="236"/>
        <v>21.666666666666668</v>
      </c>
      <c r="Q3842" t="s">
        <v>8334</v>
      </c>
      <c r="R3842" t="s">
        <v>8335</v>
      </c>
      <c r="S3842" s="13">
        <f t="shared" si="237"/>
        <v>42432.701724537037</v>
      </c>
      <c r="T3842" s="13">
        <f t="shared" si="238"/>
        <v>42457.45172453703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239"/>
        <v>8.72E-2</v>
      </c>
      <c r="P3843" s="6">
        <f t="shared" ref="P3843:P3906" si="240">E3843/L3843</f>
        <v>25.647058823529413</v>
      </c>
      <c r="Q3843" t="s">
        <v>8334</v>
      </c>
      <c r="R3843" t="s">
        <v>8335</v>
      </c>
      <c r="S3843" s="13">
        <f t="shared" ref="S3843:S3906" si="241">(((J3843/60)/60)/24)+DATE(1970,1,1)</f>
        <v>41780.785729166666</v>
      </c>
      <c r="T3843" s="13">
        <f t="shared" ref="T3843:T3906" si="242">(((I3843/60)/60)/24)+DATE(1970,1,1)+(-5/24)</f>
        <v>41840.57739583333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ref="O3844:O3907" si="243">E3844/D3844</f>
        <v>0.21940000000000001</v>
      </c>
      <c r="P3844" s="6">
        <f t="shared" si="240"/>
        <v>47.695652173913047</v>
      </c>
      <c r="Q3844" t="s">
        <v>8334</v>
      </c>
      <c r="R3844" t="s">
        <v>8335</v>
      </c>
      <c r="S3844" s="13">
        <f t="shared" si="241"/>
        <v>41740.493657407409</v>
      </c>
      <c r="T3844" s="13">
        <f t="shared" si="242"/>
        <v>41770.285324074073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3"/>
        <v>0.21299999999999999</v>
      </c>
      <c r="P3845" s="6">
        <f t="shared" si="240"/>
        <v>56.05263157894737</v>
      </c>
      <c r="Q3845" t="s">
        <v>8334</v>
      </c>
      <c r="R3845" t="s">
        <v>8335</v>
      </c>
      <c r="S3845" s="13">
        <f t="shared" si="241"/>
        <v>41766.072500000002</v>
      </c>
      <c r="T3845" s="13">
        <f t="shared" si="242"/>
        <v>41790.864166666666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3"/>
        <v>0.41489795918367345</v>
      </c>
      <c r="P3846" s="6">
        <f t="shared" si="240"/>
        <v>81.319999999999993</v>
      </c>
      <c r="Q3846" t="s">
        <v>8334</v>
      </c>
      <c r="R3846" t="s">
        <v>8335</v>
      </c>
      <c r="S3846" s="13">
        <f t="shared" si="241"/>
        <v>41766.617291666669</v>
      </c>
      <c r="T3846" s="13">
        <f t="shared" si="242"/>
        <v>41793.082638888889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3"/>
        <v>2.1049999999999999E-2</v>
      </c>
      <c r="P3847" s="6">
        <f t="shared" si="240"/>
        <v>70.166666666666671</v>
      </c>
      <c r="Q3847" t="s">
        <v>8334</v>
      </c>
      <c r="R3847" t="s">
        <v>8335</v>
      </c>
      <c r="S3847" s="13">
        <f t="shared" si="241"/>
        <v>42248.627013888887</v>
      </c>
      <c r="T3847" s="13">
        <f t="shared" si="242"/>
        <v>42278.418680555551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3"/>
        <v>2.7E-2</v>
      </c>
      <c r="P3848" s="6">
        <f t="shared" si="240"/>
        <v>23.625</v>
      </c>
      <c r="Q3848" t="s">
        <v>8334</v>
      </c>
      <c r="R3848" t="s">
        <v>8335</v>
      </c>
      <c r="S3848" s="13">
        <f t="shared" si="241"/>
        <v>41885.221550925926</v>
      </c>
      <c r="T3848" s="13">
        <f t="shared" si="242"/>
        <v>41916.082638888889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3"/>
        <v>0.16161904761904761</v>
      </c>
      <c r="P3849" s="6">
        <f t="shared" si="240"/>
        <v>188.55555555555554</v>
      </c>
      <c r="Q3849" t="s">
        <v>8334</v>
      </c>
      <c r="R3849" t="s">
        <v>8335</v>
      </c>
      <c r="S3849" s="13">
        <f t="shared" si="241"/>
        <v>42159.224432870367</v>
      </c>
      <c r="T3849" s="13">
        <f t="shared" si="242"/>
        <v>42204.016099537032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3"/>
        <v>0.16376923076923078</v>
      </c>
      <c r="P3850" s="6">
        <f t="shared" si="240"/>
        <v>49.511627906976742</v>
      </c>
      <c r="Q3850" t="s">
        <v>8334</v>
      </c>
      <c r="R3850" t="s">
        <v>8335</v>
      </c>
      <c r="S3850" s="13">
        <f t="shared" si="241"/>
        <v>42265.817002314812</v>
      </c>
      <c r="T3850" s="13">
        <f t="shared" si="242"/>
        <v>42295.608668981477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3"/>
        <v>7.0433333333333334E-2</v>
      </c>
      <c r="P3851" s="6">
        <f t="shared" si="240"/>
        <v>75.464285714285708</v>
      </c>
      <c r="Q3851" t="s">
        <v>8334</v>
      </c>
      <c r="R3851" t="s">
        <v>8335</v>
      </c>
      <c r="S3851" s="13">
        <f t="shared" si="241"/>
        <v>42136.767175925925</v>
      </c>
      <c r="T3851" s="13">
        <f t="shared" si="242"/>
        <v>42166.558842592589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3"/>
        <v>3.7999999999999999E-2</v>
      </c>
      <c r="P3852" s="6">
        <f t="shared" si="240"/>
        <v>9.5</v>
      </c>
      <c r="Q3852" t="s">
        <v>8334</v>
      </c>
      <c r="R3852" t="s">
        <v>8335</v>
      </c>
      <c r="S3852" s="13">
        <f t="shared" si="241"/>
        <v>41975.124340277776</v>
      </c>
      <c r="T3852" s="13">
        <f t="shared" si="242"/>
        <v>42004.916006944441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3"/>
        <v>0.34079999999999999</v>
      </c>
      <c r="P3853" s="6">
        <f t="shared" si="240"/>
        <v>35.5</v>
      </c>
      <c r="Q3853" t="s">
        <v>8334</v>
      </c>
      <c r="R3853" t="s">
        <v>8335</v>
      </c>
      <c r="S3853" s="13">
        <f t="shared" si="241"/>
        <v>42172.439571759256</v>
      </c>
      <c r="T3853" s="13">
        <f t="shared" si="242"/>
        <v>42202.23123842592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3"/>
        <v>2E-3</v>
      </c>
      <c r="P3854" s="6">
        <f t="shared" si="240"/>
        <v>10</v>
      </c>
      <c r="Q3854" t="s">
        <v>8334</v>
      </c>
      <c r="R3854" t="s">
        <v>8335</v>
      </c>
      <c r="S3854" s="13">
        <f t="shared" si="241"/>
        <v>42065.190694444449</v>
      </c>
      <c r="T3854" s="13">
        <f t="shared" si="242"/>
        <v>42089.940694444442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3"/>
        <v>2.5999999999999998E-4</v>
      </c>
      <c r="P3855" s="6">
        <f t="shared" si="240"/>
        <v>13</v>
      </c>
      <c r="Q3855" t="s">
        <v>8334</v>
      </c>
      <c r="R3855" t="s">
        <v>8335</v>
      </c>
      <c r="S3855" s="13">
        <f t="shared" si="241"/>
        <v>41848.84002314815</v>
      </c>
      <c r="T3855" s="13">
        <f t="shared" si="242"/>
        <v>41883.631689814814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3"/>
        <v>0.16254545454545455</v>
      </c>
      <c r="P3856" s="6">
        <f t="shared" si="240"/>
        <v>89.4</v>
      </c>
      <c r="Q3856" t="s">
        <v>8334</v>
      </c>
      <c r="R3856" t="s">
        <v>8335</v>
      </c>
      <c r="S3856" s="13">
        <f t="shared" si="241"/>
        <v>42103.884930555556</v>
      </c>
      <c r="T3856" s="13">
        <f t="shared" si="242"/>
        <v>42133.67659722222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3"/>
        <v>2.5000000000000001E-2</v>
      </c>
      <c r="P3857" s="6">
        <f t="shared" si="240"/>
        <v>25</v>
      </c>
      <c r="Q3857" t="s">
        <v>8334</v>
      </c>
      <c r="R3857" t="s">
        <v>8335</v>
      </c>
      <c r="S3857" s="13">
        <f t="shared" si="241"/>
        <v>42059.970729166671</v>
      </c>
      <c r="T3857" s="13">
        <f t="shared" si="242"/>
        <v>42089.720729166664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3"/>
        <v>2.0000000000000001E-4</v>
      </c>
      <c r="P3858" s="6">
        <f t="shared" si="240"/>
        <v>1</v>
      </c>
      <c r="Q3858" t="s">
        <v>8334</v>
      </c>
      <c r="R3858" t="s">
        <v>8335</v>
      </c>
      <c r="S3858" s="13">
        <f t="shared" si="241"/>
        <v>42041.743090277778</v>
      </c>
      <c r="T3858" s="13">
        <f t="shared" si="242"/>
        <v>42071.493090277778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3"/>
        <v>5.1999999999999998E-2</v>
      </c>
      <c r="P3859" s="6">
        <f t="shared" si="240"/>
        <v>65</v>
      </c>
      <c r="Q3859" t="s">
        <v>8334</v>
      </c>
      <c r="R3859" t="s">
        <v>8335</v>
      </c>
      <c r="S3859" s="13">
        <f t="shared" si="241"/>
        <v>41829.73715277778</v>
      </c>
      <c r="T3859" s="13">
        <f t="shared" si="242"/>
        <v>41852.508333333331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3"/>
        <v>0.02</v>
      </c>
      <c r="P3860" s="6">
        <f t="shared" si="240"/>
        <v>10</v>
      </c>
      <c r="Q3860" t="s">
        <v>8334</v>
      </c>
      <c r="R3860" t="s">
        <v>8335</v>
      </c>
      <c r="S3860" s="13">
        <f t="shared" si="241"/>
        <v>42128.431064814817</v>
      </c>
      <c r="T3860" s="13">
        <f t="shared" si="242"/>
        <v>42146.666666666664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3"/>
        <v>4.0000000000000002E-4</v>
      </c>
      <c r="P3861" s="6">
        <f t="shared" si="240"/>
        <v>1</v>
      </c>
      <c r="Q3861" t="s">
        <v>8334</v>
      </c>
      <c r="R3861" t="s">
        <v>8335</v>
      </c>
      <c r="S3861" s="13">
        <f t="shared" si="241"/>
        <v>41789.893599537041</v>
      </c>
      <c r="T3861" s="13">
        <f t="shared" si="242"/>
        <v>41815.666666666664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3"/>
        <v>0.17666666666666667</v>
      </c>
      <c r="P3862" s="6">
        <f t="shared" si="240"/>
        <v>81.538461538461533</v>
      </c>
      <c r="Q3862" t="s">
        <v>8334</v>
      </c>
      <c r="R3862" t="s">
        <v>8335</v>
      </c>
      <c r="S3862" s="13">
        <f t="shared" si="241"/>
        <v>41833.660995370366</v>
      </c>
      <c r="T3862" s="13">
        <f t="shared" si="242"/>
        <v>41863.452662037031</v>
      </c>
    </row>
    <row r="3863" spans="1:20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3"/>
        <v>0.05</v>
      </c>
      <c r="P3863" s="6">
        <f t="shared" si="240"/>
        <v>100</v>
      </c>
      <c r="Q3863" t="s">
        <v>8334</v>
      </c>
      <c r="R3863" t="s">
        <v>8335</v>
      </c>
      <c r="S3863" s="13">
        <f t="shared" si="241"/>
        <v>41914.590011574073</v>
      </c>
      <c r="T3863" s="13">
        <f t="shared" si="242"/>
        <v>41955.699305555558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3"/>
        <v>1.3333333333333334E-4</v>
      </c>
      <c r="P3864" s="6">
        <f t="shared" si="240"/>
        <v>1</v>
      </c>
      <c r="Q3864" t="s">
        <v>8334</v>
      </c>
      <c r="R3864" t="s">
        <v>8335</v>
      </c>
      <c r="S3864" s="13">
        <f t="shared" si="241"/>
        <v>42611.261064814811</v>
      </c>
      <c r="T3864" s="13">
        <f t="shared" si="242"/>
        <v>42625.499305555553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3"/>
        <v>0</v>
      </c>
      <c r="P3865" s="6" t="e">
        <f t="shared" si="240"/>
        <v>#DIV/0!</v>
      </c>
      <c r="Q3865" t="s">
        <v>8334</v>
      </c>
      <c r="R3865" t="s">
        <v>8335</v>
      </c>
      <c r="S3865" s="13">
        <f t="shared" si="241"/>
        <v>42253.633159722223</v>
      </c>
      <c r="T3865" s="13">
        <f t="shared" si="242"/>
        <v>42313.466493055552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3"/>
        <v>1.2E-2</v>
      </c>
      <c r="P3866" s="6">
        <f t="shared" si="240"/>
        <v>20</v>
      </c>
      <c r="Q3866" t="s">
        <v>8334</v>
      </c>
      <c r="R3866" t="s">
        <v>8335</v>
      </c>
      <c r="S3866" s="13">
        <f t="shared" si="241"/>
        <v>42295.891828703709</v>
      </c>
      <c r="T3866" s="13">
        <f t="shared" si="242"/>
        <v>42325.72516203703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3"/>
        <v>0.26937422295897223</v>
      </c>
      <c r="P3867" s="6">
        <f t="shared" si="240"/>
        <v>46.428571428571431</v>
      </c>
      <c r="Q3867" t="s">
        <v>8334</v>
      </c>
      <c r="R3867" t="s">
        <v>8335</v>
      </c>
      <c r="S3867" s="13">
        <f t="shared" si="241"/>
        <v>41841.651597222226</v>
      </c>
      <c r="T3867" s="13">
        <f t="shared" si="242"/>
        <v>41881.020833333328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3"/>
        <v>5.4999999999999997E-3</v>
      </c>
      <c r="P3868" s="6">
        <f t="shared" si="240"/>
        <v>5.5</v>
      </c>
      <c r="Q3868" t="s">
        <v>8334</v>
      </c>
      <c r="R3868" t="s">
        <v>8335</v>
      </c>
      <c r="S3868" s="13">
        <f t="shared" si="241"/>
        <v>42402.947002314817</v>
      </c>
      <c r="T3868" s="13">
        <f t="shared" si="242"/>
        <v>42451.936805555553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3"/>
        <v>0.1255</v>
      </c>
      <c r="P3869" s="6">
        <f t="shared" si="240"/>
        <v>50.2</v>
      </c>
      <c r="Q3869" t="s">
        <v>8334</v>
      </c>
      <c r="R3869" t="s">
        <v>8335</v>
      </c>
      <c r="S3869" s="13">
        <f t="shared" si="241"/>
        <v>42509.814108796301</v>
      </c>
      <c r="T3869" s="13">
        <f t="shared" si="242"/>
        <v>42539.605775462966</v>
      </c>
    </row>
    <row r="3870" spans="1:20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3"/>
        <v>2E-3</v>
      </c>
      <c r="P3870" s="6">
        <f t="shared" si="240"/>
        <v>10</v>
      </c>
      <c r="Q3870" t="s">
        <v>8334</v>
      </c>
      <c r="R3870" t="s">
        <v>8363</v>
      </c>
      <c r="S3870" s="13">
        <f t="shared" si="241"/>
        <v>41865.659780092588</v>
      </c>
      <c r="T3870" s="13">
        <f t="shared" si="242"/>
        <v>41890.451446759253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3"/>
        <v>3.44748684310884E-2</v>
      </c>
      <c r="P3871" s="6">
        <f t="shared" si="240"/>
        <v>30.133333333333333</v>
      </c>
      <c r="Q3871" t="s">
        <v>8334</v>
      </c>
      <c r="R3871" t="s">
        <v>8363</v>
      </c>
      <c r="S3871" s="13">
        <f t="shared" si="241"/>
        <v>42047.724444444444</v>
      </c>
      <c r="T3871" s="13">
        <f t="shared" si="242"/>
        <v>42076.924305555549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3"/>
        <v>0.15</v>
      </c>
      <c r="P3872" s="6">
        <f t="shared" si="240"/>
        <v>150</v>
      </c>
      <c r="Q3872" t="s">
        <v>8334</v>
      </c>
      <c r="R3872" t="s">
        <v>8363</v>
      </c>
      <c r="S3872" s="13">
        <f t="shared" si="241"/>
        <v>41793.17219907407</v>
      </c>
      <c r="T3872" s="13">
        <f t="shared" si="242"/>
        <v>41822.963865740734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3"/>
        <v>2.6666666666666668E-2</v>
      </c>
      <c r="P3873" s="6">
        <f t="shared" si="240"/>
        <v>13.333333333333334</v>
      </c>
      <c r="Q3873" t="s">
        <v>8334</v>
      </c>
      <c r="R3873" t="s">
        <v>8363</v>
      </c>
      <c r="S3873" s="13">
        <f t="shared" si="241"/>
        <v>42763.780671296292</v>
      </c>
      <c r="T3873" s="13">
        <f t="shared" si="242"/>
        <v>42823.530671296299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3"/>
        <v>0</v>
      </c>
      <c r="P3874" s="6" t="e">
        <f t="shared" si="240"/>
        <v>#DIV/0!</v>
      </c>
      <c r="Q3874" t="s">
        <v>8334</v>
      </c>
      <c r="R3874" t="s">
        <v>8363</v>
      </c>
      <c r="S3874" s="13">
        <f t="shared" si="241"/>
        <v>42180.145787037036</v>
      </c>
      <c r="T3874" s="13">
        <f t="shared" si="242"/>
        <v>42229.9374537037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3"/>
        <v>0</v>
      </c>
      <c r="P3875" s="6" t="e">
        <f t="shared" si="240"/>
        <v>#DIV/0!</v>
      </c>
      <c r="Q3875" t="s">
        <v>8334</v>
      </c>
      <c r="R3875" t="s">
        <v>8363</v>
      </c>
      <c r="S3875" s="13">
        <f t="shared" si="241"/>
        <v>42255.696006944447</v>
      </c>
      <c r="T3875" s="13">
        <f t="shared" si="242"/>
        <v>42285.487673611111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3"/>
        <v>0</v>
      </c>
      <c r="P3876" s="6" t="e">
        <f t="shared" si="240"/>
        <v>#DIV/0!</v>
      </c>
      <c r="Q3876" t="s">
        <v>8334</v>
      </c>
      <c r="R3876" t="s">
        <v>8363</v>
      </c>
      <c r="S3876" s="13">
        <f t="shared" si="241"/>
        <v>42007.016458333332</v>
      </c>
      <c r="T3876" s="13">
        <f t="shared" si="242"/>
        <v>42027.833333333336</v>
      </c>
    </row>
    <row r="3877" spans="1:20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3"/>
        <v>0</v>
      </c>
      <c r="P3877" s="6" t="e">
        <f t="shared" si="240"/>
        <v>#DIV/0!</v>
      </c>
      <c r="Q3877" t="s">
        <v>8334</v>
      </c>
      <c r="R3877" t="s">
        <v>8363</v>
      </c>
      <c r="S3877" s="13">
        <f t="shared" si="241"/>
        <v>42615.346817129626</v>
      </c>
      <c r="T3877" s="13">
        <f t="shared" si="242"/>
        <v>42616.208333333336</v>
      </c>
    </row>
    <row r="3878" spans="1:20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3"/>
        <v>0.52794871794871789</v>
      </c>
      <c r="P3878" s="6">
        <f t="shared" si="240"/>
        <v>44.760869565217391</v>
      </c>
      <c r="Q3878" t="s">
        <v>8334</v>
      </c>
      <c r="R3878" t="s">
        <v>8363</v>
      </c>
      <c r="S3878" s="13">
        <f t="shared" si="241"/>
        <v>42372.624166666668</v>
      </c>
      <c r="T3878" s="13">
        <f t="shared" si="242"/>
        <v>42402.415833333333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3"/>
        <v>4.9639999999999997E-2</v>
      </c>
      <c r="P3879" s="6">
        <f t="shared" si="240"/>
        <v>88.642857142857139</v>
      </c>
      <c r="Q3879" t="s">
        <v>8334</v>
      </c>
      <c r="R3879" t="s">
        <v>8363</v>
      </c>
      <c r="S3879" s="13">
        <f t="shared" si="241"/>
        <v>42682.67768518519</v>
      </c>
      <c r="T3879" s="13">
        <f t="shared" si="242"/>
        <v>42712.469351851854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3"/>
        <v>5.5555555555555556E-4</v>
      </c>
      <c r="P3880" s="6">
        <f t="shared" si="240"/>
        <v>10</v>
      </c>
      <c r="Q3880" t="s">
        <v>8334</v>
      </c>
      <c r="R3880" t="s">
        <v>8363</v>
      </c>
      <c r="S3880" s="13">
        <f t="shared" si="241"/>
        <v>42154.818819444445</v>
      </c>
      <c r="T3880" s="13">
        <f t="shared" si="242"/>
        <v>42184.957638888889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3"/>
        <v>0</v>
      </c>
      <c r="P3881" s="6" t="e">
        <f t="shared" si="240"/>
        <v>#DIV/0!</v>
      </c>
      <c r="Q3881" t="s">
        <v>8334</v>
      </c>
      <c r="R3881" t="s">
        <v>8363</v>
      </c>
      <c r="S3881" s="13">
        <f t="shared" si="241"/>
        <v>41999.861064814817</v>
      </c>
      <c r="T3881" s="13">
        <f t="shared" si="242"/>
        <v>42029.652731481481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3"/>
        <v>0.13066666666666665</v>
      </c>
      <c r="P3882" s="6">
        <f t="shared" si="240"/>
        <v>57.647058823529413</v>
      </c>
      <c r="Q3882" t="s">
        <v>8334</v>
      </c>
      <c r="R3882" t="s">
        <v>8363</v>
      </c>
      <c r="S3882" s="13">
        <f t="shared" si="241"/>
        <v>41815.815046296295</v>
      </c>
      <c r="T3882" s="13">
        <f t="shared" si="242"/>
        <v>41850.75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3"/>
        <v>0.05</v>
      </c>
      <c r="P3883" s="6">
        <f t="shared" si="240"/>
        <v>25</v>
      </c>
      <c r="Q3883" t="s">
        <v>8334</v>
      </c>
      <c r="R3883" t="s">
        <v>8363</v>
      </c>
      <c r="S3883" s="13">
        <f t="shared" si="241"/>
        <v>42756.018506944441</v>
      </c>
      <c r="T3883" s="13">
        <f t="shared" si="242"/>
        <v>42785.810173611106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3"/>
        <v>0</v>
      </c>
      <c r="P3884" s="6" t="e">
        <f t="shared" si="240"/>
        <v>#DIV/0!</v>
      </c>
      <c r="Q3884" t="s">
        <v>8334</v>
      </c>
      <c r="R3884" t="s">
        <v>8363</v>
      </c>
      <c r="S3884" s="13">
        <f t="shared" si="241"/>
        <v>42373.983449074076</v>
      </c>
      <c r="T3884" s="13">
        <f t="shared" si="242"/>
        <v>42400.752083333333</v>
      </c>
    </row>
    <row r="3885" spans="1:20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3"/>
        <v>0</v>
      </c>
      <c r="P3885" s="6" t="e">
        <f t="shared" si="240"/>
        <v>#DIV/0!</v>
      </c>
      <c r="Q3885" t="s">
        <v>8334</v>
      </c>
      <c r="R3885" t="s">
        <v>8363</v>
      </c>
      <c r="S3885" s="13">
        <f t="shared" si="241"/>
        <v>41854.602650462963</v>
      </c>
      <c r="T3885" s="13">
        <f t="shared" si="242"/>
        <v>41884.394317129627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3"/>
        <v>0</v>
      </c>
      <c r="P3886" s="6" t="e">
        <f t="shared" si="240"/>
        <v>#DIV/0!</v>
      </c>
      <c r="Q3886" t="s">
        <v>8334</v>
      </c>
      <c r="R3886" t="s">
        <v>8363</v>
      </c>
      <c r="S3886" s="13">
        <f t="shared" si="241"/>
        <v>42065.791574074072</v>
      </c>
      <c r="T3886" s="13">
        <f t="shared" si="242"/>
        <v>42090.541574074072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3"/>
        <v>0</v>
      </c>
      <c r="P3887" s="6" t="e">
        <f t="shared" si="240"/>
        <v>#DIV/0!</v>
      </c>
      <c r="Q3887" t="s">
        <v>8334</v>
      </c>
      <c r="R3887" t="s">
        <v>8363</v>
      </c>
      <c r="S3887" s="13">
        <f t="shared" si="241"/>
        <v>42469.951284722221</v>
      </c>
      <c r="T3887" s="13">
        <f t="shared" si="242"/>
        <v>42499.742951388886</v>
      </c>
    </row>
    <row r="3888" spans="1:20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3"/>
        <v>0</v>
      </c>
      <c r="P3888" s="6" t="e">
        <f t="shared" si="240"/>
        <v>#DIV/0!</v>
      </c>
      <c r="Q3888" t="s">
        <v>8334</v>
      </c>
      <c r="R3888" t="s">
        <v>8363</v>
      </c>
      <c r="S3888" s="13">
        <f t="shared" si="241"/>
        <v>41954.228032407409</v>
      </c>
      <c r="T3888" s="13">
        <f t="shared" si="242"/>
        <v>41984.019699074073</v>
      </c>
    </row>
    <row r="3889" spans="1:20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3"/>
        <v>1.7500000000000002E-2</v>
      </c>
      <c r="P3889" s="6">
        <f t="shared" si="240"/>
        <v>17.5</v>
      </c>
      <c r="Q3889" t="s">
        <v>8334</v>
      </c>
      <c r="R3889" t="s">
        <v>8363</v>
      </c>
      <c r="S3889" s="13">
        <f t="shared" si="241"/>
        <v>42079.857974537037</v>
      </c>
      <c r="T3889" s="13">
        <f t="shared" si="242"/>
        <v>42125.708333333336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3"/>
        <v>0.27100000000000002</v>
      </c>
      <c r="P3890" s="6">
        <f t="shared" si="240"/>
        <v>38.714285714285715</v>
      </c>
      <c r="Q3890" t="s">
        <v>8334</v>
      </c>
      <c r="R3890" t="s">
        <v>8335</v>
      </c>
      <c r="S3890" s="13">
        <f t="shared" si="241"/>
        <v>42762.545810185184</v>
      </c>
      <c r="T3890" s="13">
        <f t="shared" si="242"/>
        <v>42792.337476851848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3"/>
        <v>1.4749999999999999E-2</v>
      </c>
      <c r="P3891" s="6">
        <f t="shared" si="240"/>
        <v>13.111111111111111</v>
      </c>
      <c r="Q3891" t="s">
        <v>8334</v>
      </c>
      <c r="R3891" t="s">
        <v>8335</v>
      </c>
      <c r="S3891" s="13">
        <f t="shared" si="241"/>
        <v>41977.004976851851</v>
      </c>
      <c r="T3891" s="13">
        <f t="shared" si="242"/>
        <v>42008.768055555549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3"/>
        <v>0.16826666666666668</v>
      </c>
      <c r="P3892" s="6">
        <f t="shared" si="240"/>
        <v>315.5</v>
      </c>
      <c r="Q3892" t="s">
        <v>8334</v>
      </c>
      <c r="R3892" t="s">
        <v>8335</v>
      </c>
      <c r="S3892" s="13">
        <f t="shared" si="241"/>
        <v>42171.758611111116</v>
      </c>
      <c r="T3892" s="13">
        <f t="shared" si="242"/>
        <v>42231.55027777778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3"/>
        <v>0.32500000000000001</v>
      </c>
      <c r="P3893" s="6">
        <f t="shared" si="240"/>
        <v>37.142857142857146</v>
      </c>
      <c r="Q3893" t="s">
        <v>8334</v>
      </c>
      <c r="R3893" t="s">
        <v>8335</v>
      </c>
      <c r="S3893" s="13">
        <f t="shared" si="241"/>
        <v>42056.1324537037</v>
      </c>
      <c r="T3893" s="13">
        <f t="shared" si="242"/>
        <v>42085.999305555553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3"/>
        <v>0</v>
      </c>
      <c r="P3894" s="6" t="e">
        <f t="shared" si="240"/>
        <v>#DIV/0!</v>
      </c>
      <c r="Q3894" t="s">
        <v>8334</v>
      </c>
      <c r="R3894" t="s">
        <v>8335</v>
      </c>
      <c r="S3894" s="13">
        <f t="shared" si="241"/>
        <v>41867.652280092596</v>
      </c>
      <c r="T3894" s="13">
        <f t="shared" si="242"/>
        <v>41875.083333333328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3"/>
        <v>0.2155</v>
      </c>
      <c r="P3895" s="6">
        <f t="shared" si="240"/>
        <v>128.27380952380952</v>
      </c>
      <c r="Q3895" t="s">
        <v>8334</v>
      </c>
      <c r="R3895" t="s">
        <v>8335</v>
      </c>
      <c r="S3895" s="13">
        <f t="shared" si="241"/>
        <v>41779.657870370371</v>
      </c>
      <c r="T3895" s="13">
        <f t="shared" si="242"/>
        <v>41821.041666666664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3"/>
        <v>3.4666666666666665E-2</v>
      </c>
      <c r="P3896" s="6">
        <f t="shared" si="240"/>
        <v>47.272727272727273</v>
      </c>
      <c r="Q3896" t="s">
        <v>8334</v>
      </c>
      <c r="R3896" t="s">
        <v>8335</v>
      </c>
      <c r="S3896" s="13">
        <f t="shared" si="241"/>
        <v>42679.958472222221</v>
      </c>
      <c r="T3896" s="13">
        <f t="shared" si="242"/>
        <v>42709.999305555553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3"/>
        <v>0.05</v>
      </c>
      <c r="P3897" s="6">
        <f t="shared" si="240"/>
        <v>50</v>
      </c>
      <c r="Q3897" t="s">
        <v>8334</v>
      </c>
      <c r="R3897" t="s">
        <v>8335</v>
      </c>
      <c r="S3897" s="13">
        <f t="shared" si="241"/>
        <v>42032.250208333338</v>
      </c>
      <c r="T3897" s="13">
        <f t="shared" si="242"/>
        <v>42063.041875000003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3"/>
        <v>0.10625</v>
      </c>
      <c r="P3898" s="6">
        <f t="shared" si="240"/>
        <v>42.5</v>
      </c>
      <c r="Q3898" t="s">
        <v>8334</v>
      </c>
      <c r="R3898" t="s">
        <v>8335</v>
      </c>
      <c r="S3898" s="13">
        <f t="shared" si="241"/>
        <v>41793.191875000004</v>
      </c>
      <c r="T3898" s="13">
        <f t="shared" si="242"/>
        <v>41806.983541666668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3"/>
        <v>0.17599999999999999</v>
      </c>
      <c r="P3899" s="6">
        <f t="shared" si="240"/>
        <v>44</v>
      </c>
      <c r="Q3899" t="s">
        <v>8334</v>
      </c>
      <c r="R3899" t="s">
        <v>8335</v>
      </c>
      <c r="S3899" s="13">
        <f t="shared" si="241"/>
        <v>41982.87364583333</v>
      </c>
      <c r="T3899" s="13">
        <f t="shared" si="242"/>
        <v>42012.665312499994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3"/>
        <v>0.3256</v>
      </c>
      <c r="P3900" s="6">
        <f t="shared" si="240"/>
        <v>50.875</v>
      </c>
      <c r="Q3900" t="s">
        <v>8334</v>
      </c>
      <c r="R3900" t="s">
        <v>8335</v>
      </c>
      <c r="S3900" s="13">
        <f t="shared" si="241"/>
        <v>42193.482291666667</v>
      </c>
      <c r="T3900" s="13">
        <f t="shared" si="242"/>
        <v>42233.458333333336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3"/>
        <v>1.2500000000000001E-2</v>
      </c>
      <c r="P3901" s="6">
        <f t="shared" si="240"/>
        <v>62.5</v>
      </c>
      <c r="Q3901" t="s">
        <v>8334</v>
      </c>
      <c r="R3901" t="s">
        <v>8335</v>
      </c>
      <c r="S3901" s="13">
        <f t="shared" si="241"/>
        <v>41843.775011574071</v>
      </c>
      <c r="T3901" s="13">
        <f t="shared" si="242"/>
        <v>41863.566678240735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3"/>
        <v>5.3999999999999999E-2</v>
      </c>
      <c r="P3902" s="6">
        <f t="shared" si="240"/>
        <v>27</v>
      </c>
      <c r="Q3902" t="s">
        <v>8334</v>
      </c>
      <c r="R3902" t="s">
        <v>8335</v>
      </c>
      <c r="S3902" s="13">
        <f t="shared" si="241"/>
        <v>42136.092488425929</v>
      </c>
      <c r="T3902" s="13">
        <f t="shared" si="242"/>
        <v>42165.884155092594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3"/>
        <v>8.3333333333333332E-3</v>
      </c>
      <c r="P3903" s="6">
        <f t="shared" si="240"/>
        <v>25</v>
      </c>
      <c r="Q3903" t="s">
        <v>8334</v>
      </c>
      <c r="R3903" t="s">
        <v>8335</v>
      </c>
      <c r="S3903" s="13">
        <f t="shared" si="241"/>
        <v>42317.826377314821</v>
      </c>
      <c r="T3903" s="13">
        <f t="shared" si="242"/>
        <v>42357.618043981485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3"/>
        <v>0.48833333333333334</v>
      </c>
      <c r="P3904" s="6">
        <f t="shared" si="240"/>
        <v>47.258064516129032</v>
      </c>
      <c r="Q3904" t="s">
        <v>8334</v>
      </c>
      <c r="R3904" t="s">
        <v>8335</v>
      </c>
      <c r="S3904" s="13">
        <f t="shared" si="241"/>
        <v>42663.468078703707</v>
      </c>
      <c r="T3904" s="13">
        <f t="shared" si="242"/>
        <v>42688.301412037035</v>
      </c>
    </row>
    <row r="3905" spans="1:20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3"/>
        <v>0</v>
      </c>
      <c r="P3905" s="6" t="e">
        <f t="shared" si="240"/>
        <v>#DIV/0!</v>
      </c>
      <c r="Q3905" t="s">
        <v>8334</v>
      </c>
      <c r="R3905" t="s">
        <v>8335</v>
      </c>
      <c r="S3905" s="13">
        <f t="shared" si="241"/>
        <v>42186.01116898148</v>
      </c>
      <c r="T3905" s="13">
        <f t="shared" si="242"/>
        <v>42230.609722222223</v>
      </c>
    </row>
    <row r="3906" spans="1:20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3"/>
        <v>2.9999999999999997E-4</v>
      </c>
      <c r="P3906" s="6">
        <f t="shared" si="240"/>
        <v>1.5</v>
      </c>
      <c r="Q3906" t="s">
        <v>8334</v>
      </c>
      <c r="R3906" t="s">
        <v>8335</v>
      </c>
      <c r="S3906" s="13">
        <f t="shared" si="241"/>
        <v>42095.229166666672</v>
      </c>
      <c r="T3906" s="13">
        <f t="shared" si="242"/>
        <v>42109.00277777778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243"/>
        <v>0.11533333333333333</v>
      </c>
      <c r="P3907" s="6">
        <f t="shared" ref="P3907:P3970" si="244">E3907/L3907</f>
        <v>24.714285714285715</v>
      </c>
      <c r="Q3907" t="s">
        <v>8334</v>
      </c>
      <c r="R3907" t="s">
        <v>8335</v>
      </c>
      <c r="S3907" s="13">
        <f t="shared" ref="S3907:S3970" si="245">(((J3907/60)/60)/24)+DATE(1970,1,1)</f>
        <v>42124.623877314814</v>
      </c>
      <c r="T3907" s="13">
        <f t="shared" ref="T3907:T3970" si="246">(((I3907/60)/60)/24)+DATE(1970,1,1)+(-5/24)</f>
        <v>42166.749999999993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ref="O3908:O3971" si="247">E3908/D3908</f>
        <v>0.67333333333333334</v>
      </c>
      <c r="P3908" s="6">
        <f t="shared" si="244"/>
        <v>63.125</v>
      </c>
      <c r="Q3908" t="s">
        <v>8334</v>
      </c>
      <c r="R3908" t="s">
        <v>8335</v>
      </c>
      <c r="S3908" s="13">
        <f t="shared" si="245"/>
        <v>42143.917743055557</v>
      </c>
      <c r="T3908" s="13">
        <f t="shared" si="246"/>
        <v>42181.350694444445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7"/>
        <v>0.153</v>
      </c>
      <c r="P3909" s="6">
        <f t="shared" si="244"/>
        <v>38.25</v>
      </c>
      <c r="Q3909" t="s">
        <v>8334</v>
      </c>
      <c r="R3909" t="s">
        <v>8335</v>
      </c>
      <c r="S3909" s="13">
        <f t="shared" si="245"/>
        <v>41906.819513888891</v>
      </c>
      <c r="T3909" s="13">
        <f t="shared" si="246"/>
        <v>41938.630555555552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7"/>
        <v>8.666666666666667E-2</v>
      </c>
      <c r="P3910" s="6">
        <f t="shared" si="244"/>
        <v>16.25</v>
      </c>
      <c r="Q3910" t="s">
        <v>8334</v>
      </c>
      <c r="R3910" t="s">
        <v>8335</v>
      </c>
      <c r="S3910" s="13">
        <f t="shared" si="245"/>
        <v>41834.135370370372</v>
      </c>
      <c r="T3910" s="13">
        <f t="shared" si="246"/>
        <v>41848.927037037036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7"/>
        <v>2.2499999999999998E-3</v>
      </c>
      <c r="P3911" s="6">
        <f t="shared" si="244"/>
        <v>33.75</v>
      </c>
      <c r="Q3911" t="s">
        <v>8334</v>
      </c>
      <c r="R3911" t="s">
        <v>8335</v>
      </c>
      <c r="S3911" s="13">
        <f t="shared" si="245"/>
        <v>41863.359282407408</v>
      </c>
      <c r="T3911" s="13">
        <f t="shared" si="246"/>
        <v>41893.150949074072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7"/>
        <v>3.0833333333333334E-2</v>
      </c>
      <c r="P3912" s="6">
        <f t="shared" si="244"/>
        <v>61.666666666666664</v>
      </c>
      <c r="Q3912" t="s">
        <v>8334</v>
      </c>
      <c r="R3912" t="s">
        <v>8335</v>
      </c>
      <c r="S3912" s="13">
        <f t="shared" si="245"/>
        <v>42224.756909722222</v>
      </c>
      <c r="T3912" s="13">
        <f t="shared" si="246"/>
        <v>42254.548576388886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7"/>
        <v>0.37412499999999999</v>
      </c>
      <c r="P3913" s="6">
        <f t="shared" si="244"/>
        <v>83.138888888888886</v>
      </c>
      <c r="Q3913" t="s">
        <v>8334</v>
      </c>
      <c r="R3913" t="s">
        <v>8335</v>
      </c>
      <c r="S3913" s="13">
        <f t="shared" si="245"/>
        <v>41939.8122337963</v>
      </c>
      <c r="T3913" s="13">
        <f t="shared" si="246"/>
        <v>41969.645567129628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7"/>
        <v>6.666666666666667E-5</v>
      </c>
      <c r="P3914" s="6">
        <f t="shared" si="244"/>
        <v>1</v>
      </c>
      <c r="Q3914" t="s">
        <v>8334</v>
      </c>
      <c r="R3914" t="s">
        <v>8335</v>
      </c>
      <c r="S3914" s="13">
        <f t="shared" si="245"/>
        <v>42059.270023148143</v>
      </c>
      <c r="T3914" s="13">
        <f t="shared" si="246"/>
        <v>42118.982638888883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7"/>
        <v>0.1</v>
      </c>
      <c r="P3915" s="6">
        <f t="shared" si="244"/>
        <v>142.85714285714286</v>
      </c>
      <c r="Q3915" t="s">
        <v>8334</v>
      </c>
      <c r="R3915" t="s">
        <v>8335</v>
      </c>
      <c r="S3915" s="13">
        <f t="shared" si="245"/>
        <v>42308.211215277777</v>
      </c>
      <c r="T3915" s="13">
        <f t="shared" si="246"/>
        <v>42338.044548611106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7"/>
        <v>0.36359999999999998</v>
      </c>
      <c r="P3916" s="6">
        <f t="shared" si="244"/>
        <v>33.666666666666664</v>
      </c>
      <c r="Q3916" t="s">
        <v>8334</v>
      </c>
      <c r="R3916" t="s">
        <v>8335</v>
      </c>
      <c r="S3916" s="13">
        <f t="shared" si="245"/>
        <v>42114.818935185183</v>
      </c>
      <c r="T3916" s="13">
        <f t="shared" si="246"/>
        <v>42134.749305555553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7"/>
        <v>3.3333333333333335E-3</v>
      </c>
      <c r="P3917" s="6">
        <f t="shared" si="244"/>
        <v>5</v>
      </c>
      <c r="Q3917" t="s">
        <v>8334</v>
      </c>
      <c r="R3917" t="s">
        <v>8335</v>
      </c>
      <c r="S3917" s="13">
        <f t="shared" si="245"/>
        <v>42492.98505787037</v>
      </c>
      <c r="T3917" s="13">
        <f t="shared" si="246"/>
        <v>42522.776724537034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7"/>
        <v>0</v>
      </c>
      <c r="P3918" s="6" t="e">
        <f t="shared" si="244"/>
        <v>#DIV/0!</v>
      </c>
      <c r="Q3918" t="s">
        <v>8334</v>
      </c>
      <c r="R3918" t="s">
        <v>8335</v>
      </c>
      <c r="S3918" s="13">
        <f t="shared" si="245"/>
        <v>42494.471666666665</v>
      </c>
      <c r="T3918" s="13">
        <f t="shared" si="246"/>
        <v>42524.263333333329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7"/>
        <v>2.8571428571428571E-3</v>
      </c>
      <c r="P3919" s="6">
        <f t="shared" si="244"/>
        <v>10</v>
      </c>
      <c r="Q3919" t="s">
        <v>8334</v>
      </c>
      <c r="R3919" t="s">
        <v>8335</v>
      </c>
      <c r="S3919" s="13">
        <f t="shared" si="245"/>
        <v>41863.527326388888</v>
      </c>
      <c r="T3919" s="13">
        <f t="shared" si="246"/>
        <v>41893.318993055553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7"/>
        <v>2E-3</v>
      </c>
      <c r="P3920" s="6">
        <f t="shared" si="244"/>
        <v>40</v>
      </c>
      <c r="Q3920" t="s">
        <v>8334</v>
      </c>
      <c r="R3920" t="s">
        <v>8335</v>
      </c>
      <c r="S3920" s="13">
        <f t="shared" si="245"/>
        <v>41843.664618055554</v>
      </c>
      <c r="T3920" s="13">
        <f t="shared" si="246"/>
        <v>41855.458333333328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7"/>
        <v>1.7999999999999999E-2</v>
      </c>
      <c r="P3921" s="6">
        <f t="shared" si="244"/>
        <v>30</v>
      </c>
      <c r="Q3921" t="s">
        <v>8334</v>
      </c>
      <c r="R3921" t="s">
        <v>8335</v>
      </c>
      <c r="S3921" s="13">
        <f t="shared" si="245"/>
        <v>42358.684872685189</v>
      </c>
      <c r="T3921" s="13">
        <f t="shared" si="246"/>
        <v>42386.791666666664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7"/>
        <v>5.3999999999999999E-2</v>
      </c>
      <c r="P3922" s="6">
        <f t="shared" si="244"/>
        <v>45</v>
      </c>
      <c r="Q3922" t="s">
        <v>8334</v>
      </c>
      <c r="R3922" t="s">
        <v>8335</v>
      </c>
      <c r="S3922" s="13">
        <f t="shared" si="245"/>
        <v>42657.38726851852</v>
      </c>
      <c r="T3922" s="13">
        <f t="shared" si="246"/>
        <v>42687.220601851855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7"/>
        <v>0</v>
      </c>
      <c r="P3923" s="6" t="e">
        <f t="shared" si="244"/>
        <v>#DIV/0!</v>
      </c>
      <c r="Q3923" t="s">
        <v>8334</v>
      </c>
      <c r="R3923" t="s">
        <v>8335</v>
      </c>
      <c r="S3923" s="13">
        <f t="shared" si="245"/>
        <v>41926.542303240742</v>
      </c>
      <c r="T3923" s="13">
        <f t="shared" si="246"/>
        <v>41938.541666666664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7"/>
        <v>8.1333333333333327E-2</v>
      </c>
      <c r="P3924" s="6">
        <f t="shared" si="244"/>
        <v>10.166666666666666</v>
      </c>
      <c r="Q3924" t="s">
        <v>8334</v>
      </c>
      <c r="R3924" t="s">
        <v>8335</v>
      </c>
      <c r="S3924" s="13">
        <f t="shared" si="245"/>
        <v>42020.768634259264</v>
      </c>
      <c r="T3924" s="13">
        <f t="shared" si="246"/>
        <v>42065.749999999993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7"/>
        <v>0.12034782608695652</v>
      </c>
      <c r="P3925" s="6">
        <f t="shared" si="244"/>
        <v>81.411764705882348</v>
      </c>
      <c r="Q3925" t="s">
        <v>8334</v>
      </c>
      <c r="R3925" t="s">
        <v>8335</v>
      </c>
      <c r="S3925" s="13">
        <f t="shared" si="245"/>
        <v>42075.979988425926</v>
      </c>
      <c r="T3925" s="13">
        <f t="shared" si="246"/>
        <v>42103.771655092591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7"/>
        <v>0.15266666666666667</v>
      </c>
      <c r="P3926" s="6">
        <f t="shared" si="244"/>
        <v>57.25</v>
      </c>
      <c r="Q3926" t="s">
        <v>8334</v>
      </c>
      <c r="R3926" t="s">
        <v>8335</v>
      </c>
      <c r="S3926" s="13">
        <f t="shared" si="245"/>
        <v>41786.959745370368</v>
      </c>
      <c r="T3926" s="13">
        <f t="shared" si="246"/>
        <v>41816.751412037032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7"/>
        <v>0.1</v>
      </c>
      <c r="P3927" s="6">
        <f t="shared" si="244"/>
        <v>5</v>
      </c>
      <c r="Q3927" t="s">
        <v>8334</v>
      </c>
      <c r="R3927" t="s">
        <v>8335</v>
      </c>
      <c r="S3927" s="13">
        <f t="shared" si="245"/>
        <v>41820.870821759258</v>
      </c>
      <c r="T3927" s="13">
        <f t="shared" si="246"/>
        <v>41850.662488425922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7"/>
        <v>3.0000000000000001E-3</v>
      </c>
      <c r="P3928" s="6">
        <f t="shared" si="244"/>
        <v>15</v>
      </c>
      <c r="Q3928" t="s">
        <v>8334</v>
      </c>
      <c r="R3928" t="s">
        <v>8335</v>
      </c>
      <c r="S3928" s="13">
        <f t="shared" si="245"/>
        <v>41970.085046296299</v>
      </c>
      <c r="T3928" s="13">
        <f t="shared" si="246"/>
        <v>41999.876712962963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7"/>
        <v>0.01</v>
      </c>
      <c r="P3929" s="6">
        <f t="shared" si="244"/>
        <v>12.5</v>
      </c>
      <c r="Q3929" t="s">
        <v>8334</v>
      </c>
      <c r="R3929" t="s">
        <v>8335</v>
      </c>
      <c r="S3929" s="13">
        <f t="shared" si="245"/>
        <v>41830.267407407409</v>
      </c>
      <c r="T3929" s="13">
        <f t="shared" si="246"/>
        <v>41860.059074074074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7"/>
        <v>0.13020000000000001</v>
      </c>
      <c r="P3930" s="6">
        <f t="shared" si="244"/>
        <v>93</v>
      </c>
      <c r="Q3930" t="s">
        <v>8334</v>
      </c>
      <c r="R3930" t="s">
        <v>8335</v>
      </c>
      <c r="S3930" s="13">
        <f t="shared" si="245"/>
        <v>42265.683182870373</v>
      </c>
      <c r="T3930" s="13">
        <f t="shared" si="246"/>
        <v>42292.999305555553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7"/>
        <v>2.265E-2</v>
      </c>
      <c r="P3931" s="6">
        <f t="shared" si="244"/>
        <v>32.357142857142854</v>
      </c>
      <c r="Q3931" t="s">
        <v>8334</v>
      </c>
      <c r="R3931" t="s">
        <v>8335</v>
      </c>
      <c r="S3931" s="13">
        <f t="shared" si="245"/>
        <v>42601.827141203699</v>
      </c>
      <c r="T3931" s="13">
        <f t="shared" si="246"/>
        <v>42631.618807870364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7"/>
        <v>0</v>
      </c>
      <c r="P3932" s="6" t="e">
        <f t="shared" si="244"/>
        <v>#DIV/0!</v>
      </c>
      <c r="Q3932" t="s">
        <v>8334</v>
      </c>
      <c r="R3932" t="s">
        <v>8335</v>
      </c>
      <c r="S3932" s="13">
        <f t="shared" si="245"/>
        <v>42433.338749999995</v>
      </c>
      <c r="T3932" s="13">
        <f t="shared" si="246"/>
        <v>42461.041666666664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7"/>
        <v>0</v>
      </c>
      <c r="P3933" s="6" t="e">
        <f t="shared" si="244"/>
        <v>#DIV/0!</v>
      </c>
      <c r="Q3933" t="s">
        <v>8334</v>
      </c>
      <c r="R3933" t="s">
        <v>8335</v>
      </c>
      <c r="S3933" s="13">
        <f t="shared" si="245"/>
        <v>42228.151701388888</v>
      </c>
      <c r="T3933" s="13">
        <f t="shared" si="246"/>
        <v>42252.943368055552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7"/>
        <v>8.3333333333333331E-5</v>
      </c>
      <c r="P3934" s="6">
        <f t="shared" si="244"/>
        <v>1</v>
      </c>
      <c r="Q3934" t="s">
        <v>8334</v>
      </c>
      <c r="R3934" t="s">
        <v>8335</v>
      </c>
      <c r="S3934" s="13">
        <f t="shared" si="245"/>
        <v>42415.168564814812</v>
      </c>
      <c r="T3934" s="13">
        <f t="shared" si="246"/>
        <v>42444.918564814812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7"/>
        <v>0.15742857142857142</v>
      </c>
      <c r="P3935" s="6">
        <f t="shared" si="244"/>
        <v>91.833333333333329</v>
      </c>
      <c r="Q3935" t="s">
        <v>8334</v>
      </c>
      <c r="R3935" t="s">
        <v>8335</v>
      </c>
      <c r="S3935" s="13">
        <f t="shared" si="245"/>
        <v>42538.968310185184</v>
      </c>
      <c r="T3935" s="13">
        <f t="shared" si="246"/>
        <v>42567.821527777771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7"/>
        <v>0.11</v>
      </c>
      <c r="P3936" s="6">
        <f t="shared" si="244"/>
        <v>45.833333333333336</v>
      </c>
      <c r="Q3936" t="s">
        <v>8334</v>
      </c>
      <c r="R3936" t="s">
        <v>8335</v>
      </c>
      <c r="S3936" s="13">
        <f t="shared" si="245"/>
        <v>42233.671747685185</v>
      </c>
      <c r="T3936" s="13">
        <f t="shared" si="246"/>
        <v>42278.333333333336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7"/>
        <v>0.43833333333333335</v>
      </c>
      <c r="P3937" s="6">
        <f t="shared" si="244"/>
        <v>57.173913043478258</v>
      </c>
      <c r="Q3937" t="s">
        <v>8334</v>
      </c>
      <c r="R3937" t="s">
        <v>8335</v>
      </c>
      <c r="S3937" s="13">
        <f t="shared" si="245"/>
        <v>42221.656782407401</v>
      </c>
      <c r="T3937" s="13">
        <f t="shared" si="246"/>
        <v>42281.448449074065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7"/>
        <v>0</v>
      </c>
      <c r="P3938" s="6" t="e">
        <f t="shared" si="244"/>
        <v>#DIV/0!</v>
      </c>
      <c r="Q3938" t="s">
        <v>8334</v>
      </c>
      <c r="R3938" t="s">
        <v>8335</v>
      </c>
      <c r="S3938" s="13">
        <f t="shared" si="245"/>
        <v>42675.262962962966</v>
      </c>
      <c r="T3938" s="13">
        <f t="shared" si="246"/>
        <v>42705.096296296295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7"/>
        <v>0.86135181975736563</v>
      </c>
      <c r="P3939" s="6">
        <f t="shared" si="244"/>
        <v>248.5</v>
      </c>
      <c r="Q3939" t="s">
        <v>8334</v>
      </c>
      <c r="R3939" t="s">
        <v>8335</v>
      </c>
      <c r="S3939" s="13">
        <f t="shared" si="245"/>
        <v>42534.631481481483</v>
      </c>
      <c r="T3939" s="13">
        <f t="shared" si="246"/>
        <v>42562.423148148147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7"/>
        <v>0.12196620583717357</v>
      </c>
      <c r="P3940" s="6">
        <f t="shared" si="244"/>
        <v>79.400000000000006</v>
      </c>
      <c r="Q3940" t="s">
        <v>8334</v>
      </c>
      <c r="R3940" t="s">
        <v>8335</v>
      </c>
      <c r="S3940" s="13">
        <f t="shared" si="245"/>
        <v>42151.905717592599</v>
      </c>
      <c r="T3940" s="13">
        <f t="shared" si="246"/>
        <v>42182.697384259263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7"/>
        <v>1E-3</v>
      </c>
      <c r="P3941" s="6">
        <f t="shared" si="244"/>
        <v>5</v>
      </c>
      <c r="Q3941" t="s">
        <v>8334</v>
      </c>
      <c r="R3941" t="s">
        <v>8335</v>
      </c>
      <c r="S3941" s="13">
        <f t="shared" si="245"/>
        <v>41915.400219907409</v>
      </c>
      <c r="T3941" s="13">
        <f t="shared" si="246"/>
        <v>41918.979166666664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7"/>
        <v>2.2000000000000001E-3</v>
      </c>
      <c r="P3942" s="6">
        <f t="shared" si="244"/>
        <v>5.5</v>
      </c>
      <c r="Q3942" t="s">
        <v>8334</v>
      </c>
      <c r="R3942" t="s">
        <v>8335</v>
      </c>
      <c r="S3942" s="13">
        <f t="shared" si="245"/>
        <v>41961.492488425924</v>
      </c>
      <c r="T3942" s="13">
        <f t="shared" si="246"/>
        <v>42006.284155092588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7"/>
        <v>9.0909090909090905E-3</v>
      </c>
      <c r="P3943" s="6">
        <f t="shared" si="244"/>
        <v>25</v>
      </c>
      <c r="Q3943" t="s">
        <v>8334</v>
      </c>
      <c r="R3943" t="s">
        <v>8335</v>
      </c>
      <c r="S3943" s="13">
        <f t="shared" si="245"/>
        <v>41940.587233796294</v>
      </c>
      <c r="T3943" s="13">
        <f t="shared" si="246"/>
        <v>41967.833333333336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7"/>
        <v>0</v>
      </c>
      <c r="P3944" s="6" t="e">
        <f t="shared" si="244"/>
        <v>#DIV/0!</v>
      </c>
      <c r="Q3944" t="s">
        <v>8334</v>
      </c>
      <c r="R3944" t="s">
        <v>8335</v>
      </c>
      <c r="S3944" s="13">
        <f t="shared" si="245"/>
        <v>42111.904097222221</v>
      </c>
      <c r="T3944" s="13">
        <f t="shared" si="246"/>
        <v>42171.695763888885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7"/>
        <v>0.35639999999999999</v>
      </c>
      <c r="P3945" s="6">
        <f t="shared" si="244"/>
        <v>137.07692307692307</v>
      </c>
      <c r="Q3945" t="s">
        <v>8334</v>
      </c>
      <c r="R3945" t="s">
        <v>8335</v>
      </c>
      <c r="S3945" s="13">
        <f t="shared" si="245"/>
        <v>42279.778564814813</v>
      </c>
      <c r="T3945" s="13">
        <f t="shared" si="246"/>
        <v>42310.493055555555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7"/>
        <v>0</v>
      </c>
      <c r="P3946" s="6" t="e">
        <f t="shared" si="244"/>
        <v>#DIV/0!</v>
      </c>
      <c r="Q3946" t="s">
        <v>8334</v>
      </c>
      <c r="R3946" t="s">
        <v>8335</v>
      </c>
      <c r="S3946" s="13">
        <f t="shared" si="245"/>
        <v>42213.662905092591</v>
      </c>
      <c r="T3946" s="13">
        <f t="shared" si="246"/>
        <v>42243.454571759255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7"/>
        <v>2.5000000000000001E-3</v>
      </c>
      <c r="P3947" s="6">
        <f t="shared" si="244"/>
        <v>5</v>
      </c>
      <c r="Q3947" t="s">
        <v>8334</v>
      </c>
      <c r="R3947" t="s">
        <v>8335</v>
      </c>
      <c r="S3947" s="13">
        <f t="shared" si="245"/>
        <v>42109.801712962959</v>
      </c>
      <c r="T3947" s="13">
        <f t="shared" si="246"/>
        <v>42139.593379629623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7"/>
        <v>3.2500000000000001E-2</v>
      </c>
      <c r="P3948" s="6">
        <f t="shared" si="244"/>
        <v>39</v>
      </c>
      <c r="Q3948" t="s">
        <v>8334</v>
      </c>
      <c r="R3948" t="s">
        <v>8335</v>
      </c>
      <c r="S3948" s="13">
        <f t="shared" si="245"/>
        <v>42031.833587962959</v>
      </c>
      <c r="T3948" s="13">
        <f t="shared" si="246"/>
        <v>42063.124999999993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7"/>
        <v>3.3666666666666664E-2</v>
      </c>
      <c r="P3949" s="6">
        <f t="shared" si="244"/>
        <v>50.5</v>
      </c>
      <c r="Q3949" t="s">
        <v>8334</v>
      </c>
      <c r="R3949" t="s">
        <v>8335</v>
      </c>
      <c r="S3949" s="13">
        <f t="shared" si="245"/>
        <v>42615.142870370371</v>
      </c>
      <c r="T3949" s="13">
        <f t="shared" si="246"/>
        <v>42644.934537037036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7"/>
        <v>0</v>
      </c>
      <c r="P3950" s="6" t="e">
        <f t="shared" si="244"/>
        <v>#DIV/0!</v>
      </c>
      <c r="Q3950" t="s">
        <v>8334</v>
      </c>
      <c r="R3950" t="s">
        <v>8335</v>
      </c>
      <c r="S3950" s="13">
        <f t="shared" si="245"/>
        <v>41829.325497685182</v>
      </c>
      <c r="T3950" s="13">
        <f t="shared" si="246"/>
        <v>41889.117164351846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7"/>
        <v>0.15770000000000001</v>
      </c>
      <c r="P3951" s="6">
        <f t="shared" si="244"/>
        <v>49.28125</v>
      </c>
      <c r="Q3951" t="s">
        <v>8334</v>
      </c>
      <c r="R3951" t="s">
        <v>8335</v>
      </c>
      <c r="S3951" s="13">
        <f t="shared" si="245"/>
        <v>42016.120613425926</v>
      </c>
      <c r="T3951" s="13">
        <f t="shared" si="246"/>
        <v>42045.912280092591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7"/>
        <v>6.2500000000000003E-3</v>
      </c>
      <c r="P3952" s="6">
        <f t="shared" si="244"/>
        <v>25</v>
      </c>
      <c r="Q3952" t="s">
        <v>8334</v>
      </c>
      <c r="R3952" t="s">
        <v>8335</v>
      </c>
      <c r="S3952" s="13">
        <f t="shared" si="245"/>
        <v>42439.702314814815</v>
      </c>
      <c r="T3952" s="13">
        <f t="shared" si="246"/>
        <v>42468.565972222219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7"/>
        <v>5.0000000000000004E-6</v>
      </c>
      <c r="P3953" s="6">
        <f t="shared" si="244"/>
        <v>1</v>
      </c>
      <c r="Q3953" t="s">
        <v>8334</v>
      </c>
      <c r="R3953" t="s">
        <v>8335</v>
      </c>
      <c r="S3953" s="13">
        <f t="shared" si="245"/>
        <v>42433.825717592597</v>
      </c>
      <c r="T3953" s="13">
        <f t="shared" si="246"/>
        <v>42493.57571759259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7"/>
        <v>9.6153846153846159E-4</v>
      </c>
      <c r="P3954" s="6">
        <f t="shared" si="244"/>
        <v>25</v>
      </c>
      <c r="Q3954" t="s">
        <v>8334</v>
      </c>
      <c r="R3954" t="s">
        <v>8335</v>
      </c>
      <c r="S3954" s="13">
        <f t="shared" si="245"/>
        <v>42243.790393518517</v>
      </c>
      <c r="T3954" s="13">
        <f t="shared" si="246"/>
        <v>42303.582060185181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7"/>
        <v>0</v>
      </c>
      <c r="P3955" s="6" t="e">
        <f t="shared" si="244"/>
        <v>#DIV/0!</v>
      </c>
      <c r="Q3955" t="s">
        <v>8334</v>
      </c>
      <c r="R3955" t="s">
        <v>8335</v>
      </c>
      <c r="S3955" s="13">
        <f t="shared" si="245"/>
        <v>42550.048449074078</v>
      </c>
      <c r="T3955" s="13">
        <f t="shared" si="246"/>
        <v>42580.770138888889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7"/>
        <v>0</v>
      </c>
      <c r="P3956" s="6" t="e">
        <f t="shared" si="244"/>
        <v>#DIV/0!</v>
      </c>
      <c r="Q3956" t="s">
        <v>8334</v>
      </c>
      <c r="R3956" t="s">
        <v>8335</v>
      </c>
      <c r="S3956" s="13">
        <f t="shared" si="245"/>
        <v>41774.651203703703</v>
      </c>
      <c r="T3956" s="13">
        <f t="shared" si="246"/>
        <v>41834.442870370367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7"/>
        <v>0.24285714285714285</v>
      </c>
      <c r="P3957" s="6">
        <f t="shared" si="244"/>
        <v>53.125</v>
      </c>
      <c r="Q3957" t="s">
        <v>8334</v>
      </c>
      <c r="R3957" t="s">
        <v>8335</v>
      </c>
      <c r="S3957" s="13">
        <f t="shared" si="245"/>
        <v>42306.848854166667</v>
      </c>
      <c r="T3957" s="13">
        <f t="shared" si="246"/>
        <v>42336.682187499995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7"/>
        <v>0</v>
      </c>
      <c r="P3958" s="6" t="e">
        <f t="shared" si="244"/>
        <v>#DIV/0!</v>
      </c>
      <c r="Q3958" t="s">
        <v>8334</v>
      </c>
      <c r="R3958" t="s">
        <v>8335</v>
      </c>
      <c r="S3958" s="13">
        <f t="shared" si="245"/>
        <v>42457.932025462964</v>
      </c>
      <c r="T3958" s="13">
        <f t="shared" si="246"/>
        <v>42484.805555555555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7"/>
        <v>2.5000000000000001E-4</v>
      </c>
      <c r="P3959" s="6">
        <f t="shared" si="244"/>
        <v>7</v>
      </c>
      <c r="Q3959" t="s">
        <v>8334</v>
      </c>
      <c r="R3959" t="s">
        <v>8335</v>
      </c>
      <c r="S3959" s="13">
        <f t="shared" si="245"/>
        <v>42513.976319444439</v>
      </c>
      <c r="T3959" s="13">
        <f t="shared" si="246"/>
        <v>42559.767986111103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7"/>
        <v>0.32050000000000001</v>
      </c>
      <c r="P3960" s="6">
        <f t="shared" si="244"/>
        <v>40.0625</v>
      </c>
      <c r="Q3960" t="s">
        <v>8334</v>
      </c>
      <c r="R3960" t="s">
        <v>8335</v>
      </c>
      <c r="S3960" s="13">
        <f t="shared" si="245"/>
        <v>41816.950370370374</v>
      </c>
      <c r="T3960" s="13">
        <f t="shared" si="246"/>
        <v>41853.375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7"/>
        <v>0.24333333333333335</v>
      </c>
      <c r="P3961" s="6">
        <f t="shared" si="244"/>
        <v>24.333333333333332</v>
      </c>
      <c r="Q3961" t="s">
        <v>8334</v>
      </c>
      <c r="R3961" t="s">
        <v>8335</v>
      </c>
      <c r="S3961" s="13">
        <f t="shared" si="245"/>
        <v>41880.788842592592</v>
      </c>
      <c r="T3961" s="13">
        <f t="shared" si="246"/>
        <v>41910.580509259256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7"/>
        <v>1.4999999999999999E-2</v>
      </c>
      <c r="P3962" s="6">
        <f t="shared" si="244"/>
        <v>11.25</v>
      </c>
      <c r="Q3962" t="s">
        <v>8334</v>
      </c>
      <c r="R3962" t="s">
        <v>8335</v>
      </c>
      <c r="S3962" s="13">
        <f t="shared" si="245"/>
        <v>42342.845555555556</v>
      </c>
      <c r="T3962" s="13">
        <f t="shared" si="246"/>
        <v>42372.63722222222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7"/>
        <v>4.1999999999999997E-3</v>
      </c>
      <c r="P3963" s="6">
        <f t="shared" si="244"/>
        <v>10.5</v>
      </c>
      <c r="Q3963" t="s">
        <v>8334</v>
      </c>
      <c r="R3963" t="s">
        <v>8335</v>
      </c>
      <c r="S3963" s="13">
        <f t="shared" si="245"/>
        <v>41745.891319444447</v>
      </c>
      <c r="T3963" s="13">
        <f t="shared" si="246"/>
        <v>41767.682986111111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7"/>
        <v>3.214285714285714E-2</v>
      </c>
      <c r="P3964" s="6">
        <f t="shared" si="244"/>
        <v>15</v>
      </c>
      <c r="Q3964" t="s">
        <v>8334</v>
      </c>
      <c r="R3964" t="s">
        <v>8335</v>
      </c>
      <c r="S3964" s="13">
        <f t="shared" si="245"/>
        <v>42311.621458333335</v>
      </c>
      <c r="T3964" s="13">
        <f t="shared" si="246"/>
        <v>42336.413124999999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7"/>
        <v>0</v>
      </c>
      <c r="P3965" s="6" t="e">
        <f t="shared" si="244"/>
        <v>#DIV/0!</v>
      </c>
      <c r="Q3965" t="s">
        <v>8334</v>
      </c>
      <c r="R3965" t="s">
        <v>8335</v>
      </c>
      <c r="S3965" s="13">
        <f t="shared" si="245"/>
        <v>42296.154131944444</v>
      </c>
      <c r="T3965" s="13">
        <f t="shared" si="246"/>
        <v>42325.987465277773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7"/>
        <v>6.3E-2</v>
      </c>
      <c r="P3966" s="6">
        <f t="shared" si="244"/>
        <v>42</v>
      </c>
      <c r="Q3966" t="s">
        <v>8334</v>
      </c>
      <c r="R3966" t="s">
        <v>8335</v>
      </c>
      <c r="S3966" s="13">
        <f t="shared" si="245"/>
        <v>42053.722060185188</v>
      </c>
      <c r="T3966" s="13">
        <f t="shared" si="246"/>
        <v>42113.47206018518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7"/>
        <v>0.14249999999999999</v>
      </c>
      <c r="P3967" s="6">
        <f t="shared" si="244"/>
        <v>71.25</v>
      </c>
      <c r="Q3967" t="s">
        <v>8334</v>
      </c>
      <c r="R3967" t="s">
        <v>8335</v>
      </c>
      <c r="S3967" s="13">
        <f t="shared" si="245"/>
        <v>42414.235879629632</v>
      </c>
      <c r="T3967" s="13">
        <f t="shared" si="246"/>
        <v>42473.985879629625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7"/>
        <v>6.0000000000000001E-3</v>
      </c>
      <c r="P3968" s="6">
        <f t="shared" si="244"/>
        <v>22.5</v>
      </c>
      <c r="Q3968" t="s">
        <v>8334</v>
      </c>
      <c r="R3968" t="s">
        <v>8335</v>
      </c>
      <c r="S3968" s="13">
        <f t="shared" si="245"/>
        <v>41801.711550925924</v>
      </c>
      <c r="T3968" s="13">
        <f t="shared" si="246"/>
        <v>41843.915972222218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7"/>
        <v>0.2411764705882353</v>
      </c>
      <c r="P3969" s="6">
        <f t="shared" si="244"/>
        <v>41</v>
      </c>
      <c r="Q3969" t="s">
        <v>8334</v>
      </c>
      <c r="R3969" t="s">
        <v>8335</v>
      </c>
      <c r="S3969" s="13">
        <f t="shared" si="245"/>
        <v>42770.290590277778</v>
      </c>
      <c r="T3969" s="13">
        <f t="shared" si="246"/>
        <v>42800.082256944443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7"/>
        <v>0.10539999999999999</v>
      </c>
      <c r="P3970" s="6">
        <f t="shared" si="244"/>
        <v>47.909090909090907</v>
      </c>
      <c r="Q3970" t="s">
        <v>8334</v>
      </c>
      <c r="R3970" t="s">
        <v>8335</v>
      </c>
      <c r="S3970" s="13">
        <f t="shared" si="245"/>
        <v>42452.815659722226</v>
      </c>
      <c r="T3970" s="13">
        <f t="shared" si="246"/>
        <v>42512.60732638889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247"/>
        <v>7.4690265486725665E-2</v>
      </c>
      <c r="P3971" s="6">
        <f t="shared" ref="P3971:P4034" si="248">E3971/L3971</f>
        <v>35.166666666666664</v>
      </c>
      <c r="Q3971" t="s">
        <v>8334</v>
      </c>
      <c r="R3971" t="s">
        <v>8335</v>
      </c>
      <c r="S3971" s="13">
        <f t="shared" ref="S3971:S4034" si="249">(((J3971/60)/60)/24)+DATE(1970,1,1)</f>
        <v>42601.854699074072</v>
      </c>
      <c r="T3971" s="13">
        <f t="shared" ref="T3971:T4034" si="250">(((I3971/60)/60)/24)+DATE(1970,1,1)+(-5/24)</f>
        <v>42610.954861111109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ref="O3972:O4035" si="251">E3972/D3972</f>
        <v>7.3333333333333334E-4</v>
      </c>
      <c r="P3972" s="6">
        <f t="shared" si="248"/>
        <v>5.5</v>
      </c>
      <c r="Q3972" t="s">
        <v>8334</v>
      </c>
      <c r="R3972" t="s">
        <v>8335</v>
      </c>
      <c r="S3972" s="13">
        <f t="shared" si="249"/>
        <v>42447.863553240735</v>
      </c>
      <c r="T3972" s="13">
        <f t="shared" si="250"/>
        <v>42477.655219907399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51"/>
        <v>9.7142857142857135E-3</v>
      </c>
      <c r="P3973" s="6">
        <f t="shared" si="248"/>
        <v>22.666666666666668</v>
      </c>
      <c r="Q3973" t="s">
        <v>8334</v>
      </c>
      <c r="R3973" t="s">
        <v>8335</v>
      </c>
      <c r="S3973" s="13">
        <f t="shared" si="249"/>
        <v>41811.536180555559</v>
      </c>
      <c r="T3973" s="13">
        <f t="shared" si="250"/>
        <v>41841.327847222223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51"/>
        <v>0.21099999999999999</v>
      </c>
      <c r="P3974" s="6">
        <f t="shared" si="248"/>
        <v>26.375</v>
      </c>
      <c r="Q3974" t="s">
        <v>8334</v>
      </c>
      <c r="R3974" t="s">
        <v>8335</v>
      </c>
      <c r="S3974" s="13">
        <f t="shared" si="249"/>
        <v>41981.067523148144</v>
      </c>
      <c r="T3974" s="13">
        <f t="shared" si="250"/>
        <v>42040.859189814808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51"/>
        <v>0.78100000000000003</v>
      </c>
      <c r="P3975" s="6">
        <f t="shared" si="248"/>
        <v>105.54054054054055</v>
      </c>
      <c r="Q3975" t="s">
        <v>8334</v>
      </c>
      <c r="R3975" t="s">
        <v>8335</v>
      </c>
      <c r="S3975" s="13">
        <f t="shared" si="249"/>
        <v>42469.68414351852</v>
      </c>
      <c r="T3975" s="13">
        <f t="shared" si="250"/>
        <v>42498.958333333336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51"/>
        <v>0.32</v>
      </c>
      <c r="P3976" s="6">
        <f t="shared" si="248"/>
        <v>29.09090909090909</v>
      </c>
      <c r="Q3976" t="s">
        <v>8334</v>
      </c>
      <c r="R3976" t="s">
        <v>8335</v>
      </c>
      <c r="S3976" s="13">
        <f t="shared" si="249"/>
        <v>42493.546851851846</v>
      </c>
      <c r="T3976" s="13">
        <f t="shared" si="250"/>
        <v>42523.338518518511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51"/>
        <v>0</v>
      </c>
      <c r="P3977" s="6" t="e">
        <f t="shared" si="248"/>
        <v>#DIV/0!</v>
      </c>
      <c r="Q3977" t="s">
        <v>8334</v>
      </c>
      <c r="R3977" t="s">
        <v>8335</v>
      </c>
      <c r="S3977" s="13">
        <f t="shared" si="249"/>
        <v>42534.866875</v>
      </c>
      <c r="T3977" s="13">
        <f t="shared" si="250"/>
        <v>42564.658541666664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51"/>
        <v>0.47692307692307695</v>
      </c>
      <c r="P3978" s="6">
        <f t="shared" si="248"/>
        <v>62</v>
      </c>
      <c r="Q3978" t="s">
        <v>8334</v>
      </c>
      <c r="R3978" t="s">
        <v>8335</v>
      </c>
      <c r="S3978" s="13">
        <f t="shared" si="249"/>
        <v>41830.858344907407</v>
      </c>
      <c r="T3978" s="13">
        <f t="shared" si="250"/>
        <v>41852.083333333328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51"/>
        <v>1.4500000000000001E-2</v>
      </c>
      <c r="P3979" s="6">
        <f t="shared" si="248"/>
        <v>217.5</v>
      </c>
      <c r="Q3979" t="s">
        <v>8334</v>
      </c>
      <c r="R3979" t="s">
        <v>8335</v>
      </c>
      <c r="S3979" s="13">
        <f t="shared" si="249"/>
        <v>42543.788564814815</v>
      </c>
      <c r="T3979" s="13">
        <f t="shared" si="250"/>
        <v>42573.580231481479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51"/>
        <v>0.107</v>
      </c>
      <c r="P3980" s="6">
        <f t="shared" si="248"/>
        <v>26.75</v>
      </c>
      <c r="Q3980" t="s">
        <v>8334</v>
      </c>
      <c r="R3980" t="s">
        <v>8335</v>
      </c>
      <c r="S3980" s="13">
        <f t="shared" si="249"/>
        <v>41975.642974537041</v>
      </c>
      <c r="T3980" s="13">
        <f t="shared" si="250"/>
        <v>42035.434641203705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51"/>
        <v>1.8333333333333333E-2</v>
      </c>
      <c r="P3981" s="6">
        <f t="shared" si="248"/>
        <v>18.333333333333332</v>
      </c>
      <c r="Q3981" t="s">
        <v>8334</v>
      </c>
      <c r="R3981" t="s">
        <v>8335</v>
      </c>
      <c r="S3981" s="13">
        <f t="shared" si="249"/>
        <v>42069.903437500005</v>
      </c>
      <c r="T3981" s="13">
        <f t="shared" si="250"/>
        <v>42092.624999999993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51"/>
        <v>0.18</v>
      </c>
      <c r="P3982" s="6">
        <f t="shared" si="248"/>
        <v>64.285714285714292</v>
      </c>
      <c r="Q3982" t="s">
        <v>8334</v>
      </c>
      <c r="R3982" t="s">
        <v>8335</v>
      </c>
      <c r="S3982" s="13">
        <f t="shared" si="249"/>
        <v>41795.598923611113</v>
      </c>
      <c r="T3982" s="13">
        <f t="shared" si="250"/>
        <v>41825.390590277777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51"/>
        <v>4.0833333333333333E-2</v>
      </c>
      <c r="P3983" s="6">
        <f t="shared" si="248"/>
        <v>175</v>
      </c>
      <c r="Q3983" t="s">
        <v>8334</v>
      </c>
      <c r="R3983" t="s">
        <v>8335</v>
      </c>
      <c r="S3983" s="13">
        <f t="shared" si="249"/>
        <v>42508.179965277777</v>
      </c>
      <c r="T3983" s="13">
        <f t="shared" si="250"/>
        <v>42567.971631944441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51"/>
        <v>0.2</v>
      </c>
      <c r="P3984" s="6">
        <f t="shared" si="248"/>
        <v>34</v>
      </c>
      <c r="Q3984" t="s">
        <v>8334</v>
      </c>
      <c r="R3984" t="s">
        <v>8335</v>
      </c>
      <c r="S3984" s="13">
        <f t="shared" si="249"/>
        <v>42132.809953703705</v>
      </c>
      <c r="T3984" s="13">
        <f t="shared" si="250"/>
        <v>42192.601620370369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51"/>
        <v>0.34802513464991025</v>
      </c>
      <c r="P3985" s="6">
        <f t="shared" si="248"/>
        <v>84.282608695652172</v>
      </c>
      <c r="Q3985" t="s">
        <v>8334</v>
      </c>
      <c r="R3985" t="s">
        <v>8335</v>
      </c>
      <c r="S3985" s="13">
        <f t="shared" si="249"/>
        <v>41747.86986111111</v>
      </c>
      <c r="T3985" s="13">
        <f t="shared" si="250"/>
        <v>41779.082638888889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51"/>
        <v>6.3333333333333339E-2</v>
      </c>
      <c r="P3986" s="6">
        <f t="shared" si="248"/>
        <v>9.5</v>
      </c>
      <c r="Q3986" t="s">
        <v>8334</v>
      </c>
      <c r="R3986" t="s">
        <v>8335</v>
      </c>
      <c r="S3986" s="13">
        <f t="shared" si="249"/>
        <v>41920.963472222218</v>
      </c>
      <c r="T3986" s="13">
        <f t="shared" si="250"/>
        <v>41950.791666666664</v>
      </c>
    </row>
    <row r="3987" spans="1:20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51"/>
        <v>0.32050000000000001</v>
      </c>
      <c r="P3987" s="6">
        <f t="shared" si="248"/>
        <v>33.736842105263158</v>
      </c>
      <c r="Q3987" t="s">
        <v>8334</v>
      </c>
      <c r="R3987" t="s">
        <v>8335</v>
      </c>
      <c r="S3987" s="13">
        <f t="shared" si="249"/>
        <v>42399.707407407404</v>
      </c>
      <c r="T3987" s="13">
        <f t="shared" si="250"/>
        <v>42420.670138888883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51"/>
        <v>9.7600000000000006E-2</v>
      </c>
      <c r="P3988" s="6">
        <f t="shared" si="248"/>
        <v>37.53846153846154</v>
      </c>
      <c r="Q3988" t="s">
        <v>8334</v>
      </c>
      <c r="R3988" t="s">
        <v>8335</v>
      </c>
      <c r="S3988" s="13">
        <f t="shared" si="249"/>
        <v>42467.548541666663</v>
      </c>
      <c r="T3988" s="13">
        <f t="shared" si="250"/>
        <v>42496.336111111108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51"/>
        <v>0.3775</v>
      </c>
      <c r="P3989" s="6">
        <f t="shared" si="248"/>
        <v>11.615384615384615</v>
      </c>
      <c r="Q3989" t="s">
        <v>8334</v>
      </c>
      <c r="R3989" t="s">
        <v>8335</v>
      </c>
      <c r="S3989" s="13">
        <f t="shared" si="249"/>
        <v>41765.92465277778</v>
      </c>
      <c r="T3989" s="13">
        <f t="shared" si="250"/>
        <v>41775.716319444444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51"/>
        <v>2.1333333333333333E-2</v>
      </c>
      <c r="P3990" s="6">
        <f t="shared" si="248"/>
        <v>8</v>
      </c>
      <c r="Q3990" t="s">
        <v>8334</v>
      </c>
      <c r="R3990" t="s">
        <v>8335</v>
      </c>
      <c r="S3990" s="13">
        <f t="shared" si="249"/>
        <v>42230.08116898148</v>
      </c>
      <c r="T3990" s="13">
        <f t="shared" si="250"/>
        <v>42244.872835648144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51"/>
        <v>0</v>
      </c>
      <c r="P3991" s="6" t="e">
        <f t="shared" si="248"/>
        <v>#DIV/0!</v>
      </c>
      <c r="Q3991" t="s">
        <v>8334</v>
      </c>
      <c r="R3991" t="s">
        <v>8335</v>
      </c>
      <c r="S3991" s="13">
        <f t="shared" si="249"/>
        <v>42286.749780092592</v>
      </c>
      <c r="T3991" s="13">
        <f t="shared" si="250"/>
        <v>42316.583113425928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51"/>
        <v>4.1818181818181817E-2</v>
      </c>
      <c r="P3992" s="6">
        <f t="shared" si="248"/>
        <v>23</v>
      </c>
      <c r="Q3992" t="s">
        <v>8334</v>
      </c>
      <c r="R3992" t="s">
        <v>8335</v>
      </c>
      <c r="S3992" s="13">
        <f t="shared" si="249"/>
        <v>42401.672372685185</v>
      </c>
      <c r="T3992" s="13">
        <f t="shared" si="250"/>
        <v>42431.464039351849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51"/>
        <v>0.2</v>
      </c>
      <c r="P3993" s="6">
        <f t="shared" si="248"/>
        <v>100</v>
      </c>
      <c r="Q3993" t="s">
        <v>8334</v>
      </c>
      <c r="R3993" t="s">
        <v>8335</v>
      </c>
      <c r="S3993" s="13">
        <f t="shared" si="249"/>
        <v>42125.644467592589</v>
      </c>
      <c r="T3993" s="13">
        <f t="shared" si="250"/>
        <v>42155.436134259253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51"/>
        <v>5.4100000000000002E-2</v>
      </c>
      <c r="P3994" s="6">
        <f t="shared" si="248"/>
        <v>60.111111111111114</v>
      </c>
      <c r="Q3994" t="s">
        <v>8334</v>
      </c>
      <c r="R3994" t="s">
        <v>8335</v>
      </c>
      <c r="S3994" s="13">
        <f t="shared" si="249"/>
        <v>42289.94049768518</v>
      </c>
      <c r="T3994" s="13">
        <f t="shared" si="250"/>
        <v>42349.773831018516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51"/>
        <v>6.0000000000000002E-5</v>
      </c>
      <c r="P3995" s="6">
        <f t="shared" si="248"/>
        <v>3</v>
      </c>
      <c r="Q3995" t="s">
        <v>8334</v>
      </c>
      <c r="R3995" t="s">
        <v>8335</v>
      </c>
      <c r="S3995" s="13">
        <f t="shared" si="249"/>
        <v>42107.864722222221</v>
      </c>
      <c r="T3995" s="13">
        <f t="shared" si="250"/>
        <v>42137.656388888885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51"/>
        <v>2.5000000000000001E-3</v>
      </c>
      <c r="P3996" s="6">
        <f t="shared" si="248"/>
        <v>5</v>
      </c>
      <c r="Q3996" t="s">
        <v>8334</v>
      </c>
      <c r="R3996" t="s">
        <v>8335</v>
      </c>
      <c r="S3996" s="13">
        <f t="shared" si="249"/>
        <v>41809.389930555553</v>
      </c>
      <c r="T3996" s="13">
        <f t="shared" si="250"/>
        <v>41839.181597222218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51"/>
        <v>0.35</v>
      </c>
      <c r="P3997" s="6">
        <f t="shared" si="248"/>
        <v>17.5</v>
      </c>
      <c r="Q3997" t="s">
        <v>8334</v>
      </c>
      <c r="R3997" t="s">
        <v>8335</v>
      </c>
      <c r="S3997" s="13">
        <f t="shared" si="249"/>
        <v>42019.683761574073</v>
      </c>
      <c r="T3997" s="13">
        <f t="shared" si="250"/>
        <v>42049.268749999996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51"/>
        <v>0.16566666666666666</v>
      </c>
      <c r="P3998" s="6">
        <f t="shared" si="248"/>
        <v>29.235294117647058</v>
      </c>
      <c r="Q3998" t="s">
        <v>8334</v>
      </c>
      <c r="R3998" t="s">
        <v>8335</v>
      </c>
      <c r="S3998" s="13">
        <f t="shared" si="249"/>
        <v>41950.26694444444</v>
      </c>
      <c r="T3998" s="13">
        <f t="shared" si="250"/>
        <v>41963.461111111108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51"/>
        <v>0</v>
      </c>
      <c r="P3999" s="6" t="e">
        <f t="shared" si="248"/>
        <v>#DIV/0!</v>
      </c>
      <c r="Q3999" t="s">
        <v>8334</v>
      </c>
      <c r="R3999" t="s">
        <v>8335</v>
      </c>
      <c r="S3999" s="13">
        <f t="shared" si="249"/>
        <v>42069.391446759255</v>
      </c>
      <c r="T3999" s="13">
        <f t="shared" si="250"/>
        <v>42099.141446759262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51"/>
        <v>0.57199999999999995</v>
      </c>
      <c r="P4000" s="6">
        <f t="shared" si="248"/>
        <v>59.583333333333336</v>
      </c>
      <c r="Q4000" t="s">
        <v>8334</v>
      </c>
      <c r="R4000" t="s">
        <v>8335</v>
      </c>
      <c r="S4000" s="13">
        <f t="shared" si="249"/>
        <v>42061.963263888887</v>
      </c>
      <c r="T4000" s="13">
        <f t="shared" si="250"/>
        <v>42091.713263888887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51"/>
        <v>0.16514285714285715</v>
      </c>
      <c r="P4001" s="6">
        <f t="shared" si="248"/>
        <v>82.571428571428569</v>
      </c>
      <c r="Q4001" t="s">
        <v>8334</v>
      </c>
      <c r="R4001" t="s">
        <v>8335</v>
      </c>
      <c r="S4001" s="13">
        <f t="shared" si="249"/>
        <v>41842.828680555554</v>
      </c>
      <c r="T4001" s="13">
        <f t="shared" si="250"/>
        <v>41882.619317129625</v>
      </c>
    </row>
    <row r="4002" spans="1:20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51"/>
        <v>1.25E-3</v>
      </c>
      <c r="P4002" s="6">
        <f t="shared" si="248"/>
        <v>10</v>
      </c>
      <c r="Q4002" t="s">
        <v>8334</v>
      </c>
      <c r="R4002" t="s">
        <v>8335</v>
      </c>
      <c r="S4002" s="13">
        <f t="shared" si="249"/>
        <v>42437.64534722222</v>
      </c>
      <c r="T4002" s="13">
        <f t="shared" si="250"/>
        <v>42497.39534722222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51"/>
        <v>0.3775</v>
      </c>
      <c r="P4003" s="6">
        <f t="shared" si="248"/>
        <v>32.357142857142854</v>
      </c>
      <c r="Q4003" t="s">
        <v>8334</v>
      </c>
      <c r="R4003" t="s">
        <v>8335</v>
      </c>
      <c r="S4003" s="13">
        <f t="shared" si="249"/>
        <v>42775.964212962965</v>
      </c>
      <c r="T4003" s="13">
        <f t="shared" si="250"/>
        <v>42795.583333333336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51"/>
        <v>1.84E-2</v>
      </c>
      <c r="P4004" s="6">
        <f t="shared" si="248"/>
        <v>5.75</v>
      </c>
      <c r="Q4004" t="s">
        <v>8334</v>
      </c>
      <c r="R4004" t="s">
        <v>8335</v>
      </c>
      <c r="S4004" s="13">
        <f t="shared" si="249"/>
        <v>41879.043530092589</v>
      </c>
      <c r="T4004" s="13">
        <f t="shared" si="250"/>
        <v>41908.835196759253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51"/>
        <v>0.10050000000000001</v>
      </c>
      <c r="P4005" s="6">
        <f t="shared" si="248"/>
        <v>100.5</v>
      </c>
      <c r="Q4005" t="s">
        <v>8334</v>
      </c>
      <c r="R4005" t="s">
        <v>8335</v>
      </c>
      <c r="S4005" s="13">
        <f t="shared" si="249"/>
        <v>42020.587349537032</v>
      </c>
      <c r="T4005" s="13">
        <f t="shared" si="250"/>
        <v>42050.379016203697</v>
      </c>
    </row>
    <row r="4006" spans="1:20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51"/>
        <v>2E-3</v>
      </c>
      <c r="P4006" s="6">
        <f t="shared" si="248"/>
        <v>1</v>
      </c>
      <c r="Q4006" t="s">
        <v>8334</v>
      </c>
      <c r="R4006" t="s">
        <v>8335</v>
      </c>
      <c r="S4006" s="13">
        <f t="shared" si="249"/>
        <v>41890.16269675926</v>
      </c>
      <c r="T4006" s="13">
        <f t="shared" si="250"/>
        <v>41919.954363425924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51"/>
        <v>1.3333333333333334E-2</v>
      </c>
      <c r="P4007" s="6">
        <f t="shared" si="248"/>
        <v>20</v>
      </c>
      <c r="Q4007" t="s">
        <v>8334</v>
      </c>
      <c r="R4007" t="s">
        <v>8335</v>
      </c>
      <c r="S4007" s="13">
        <f t="shared" si="249"/>
        <v>41872.807696759257</v>
      </c>
      <c r="T4007" s="13">
        <f t="shared" si="250"/>
        <v>41932.599363425921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51"/>
        <v>6.666666666666667E-5</v>
      </c>
      <c r="P4008" s="6">
        <f t="shared" si="248"/>
        <v>2</v>
      </c>
      <c r="Q4008" t="s">
        <v>8334</v>
      </c>
      <c r="R4008" t="s">
        <v>8335</v>
      </c>
      <c r="S4008" s="13">
        <f t="shared" si="249"/>
        <v>42391.772997685184</v>
      </c>
      <c r="T4008" s="13">
        <f t="shared" si="250"/>
        <v>42416.564664351848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51"/>
        <v>2.5000000000000001E-3</v>
      </c>
      <c r="P4009" s="6">
        <f t="shared" si="248"/>
        <v>5</v>
      </c>
      <c r="Q4009" t="s">
        <v>8334</v>
      </c>
      <c r="R4009" t="s">
        <v>8335</v>
      </c>
      <c r="S4009" s="13">
        <f t="shared" si="249"/>
        <v>41848.772928240738</v>
      </c>
      <c r="T4009" s="13">
        <f t="shared" si="250"/>
        <v>41877.477777777778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51"/>
        <v>0.06</v>
      </c>
      <c r="P4010" s="6">
        <f t="shared" si="248"/>
        <v>15</v>
      </c>
      <c r="Q4010" t="s">
        <v>8334</v>
      </c>
      <c r="R4010" t="s">
        <v>8335</v>
      </c>
      <c r="S4010" s="13">
        <f t="shared" si="249"/>
        <v>42177.964201388888</v>
      </c>
      <c r="T4010" s="13">
        <f t="shared" si="250"/>
        <v>42207.755868055552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51"/>
        <v>3.8860103626943004E-2</v>
      </c>
      <c r="P4011" s="6">
        <f t="shared" si="248"/>
        <v>25</v>
      </c>
      <c r="Q4011" t="s">
        <v>8334</v>
      </c>
      <c r="R4011" t="s">
        <v>8335</v>
      </c>
      <c r="S4011" s="13">
        <f t="shared" si="249"/>
        <v>41851.700925925928</v>
      </c>
      <c r="T4011" s="13">
        <f t="shared" si="250"/>
        <v>41891.492592592593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51"/>
        <v>0.24194444444444443</v>
      </c>
      <c r="P4012" s="6">
        <f t="shared" si="248"/>
        <v>45.842105263157897</v>
      </c>
      <c r="Q4012" t="s">
        <v>8334</v>
      </c>
      <c r="R4012" t="s">
        <v>8335</v>
      </c>
      <c r="S4012" s="13">
        <f t="shared" si="249"/>
        <v>41921.770439814813</v>
      </c>
      <c r="T4012" s="13">
        <f t="shared" si="250"/>
        <v>41938.562106481477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51"/>
        <v>7.5999999999999998E-2</v>
      </c>
      <c r="P4013" s="6">
        <f t="shared" si="248"/>
        <v>4.75</v>
      </c>
      <c r="Q4013" t="s">
        <v>8334</v>
      </c>
      <c r="R4013" t="s">
        <v>8335</v>
      </c>
      <c r="S4013" s="13">
        <f t="shared" si="249"/>
        <v>42002.54488425926</v>
      </c>
      <c r="T4013" s="13">
        <f t="shared" si="250"/>
        <v>42032.336550925924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51"/>
        <v>0</v>
      </c>
      <c r="P4014" s="6" t="e">
        <f t="shared" si="248"/>
        <v>#DIV/0!</v>
      </c>
      <c r="Q4014" t="s">
        <v>8334</v>
      </c>
      <c r="R4014" t="s">
        <v>8335</v>
      </c>
      <c r="S4014" s="13">
        <f t="shared" si="249"/>
        <v>42096.544548611113</v>
      </c>
      <c r="T4014" s="13">
        <f t="shared" si="250"/>
        <v>42126.336215277777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51"/>
        <v>1.2999999999999999E-2</v>
      </c>
      <c r="P4015" s="6">
        <f t="shared" si="248"/>
        <v>13</v>
      </c>
      <c r="Q4015" t="s">
        <v>8334</v>
      </c>
      <c r="R4015" t="s">
        <v>8335</v>
      </c>
      <c r="S4015" s="13">
        <f t="shared" si="249"/>
        <v>42021.301192129627</v>
      </c>
      <c r="T4015" s="13">
        <f t="shared" si="250"/>
        <v>42051.092858796292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51"/>
        <v>0</v>
      </c>
      <c r="P4016" s="6" t="e">
        <f t="shared" si="248"/>
        <v>#DIV/0!</v>
      </c>
      <c r="Q4016" t="s">
        <v>8334</v>
      </c>
      <c r="R4016" t="s">
        <v>8335</v>
      </c>
      <c r="S4016" s="13">
        <f t="shared" si="249"/>
        <v>42419.246168981481</v>
      </c>
      <c r="T4016" s="13">
        <f t="shared" si="250"/>
        <v>42434.037835648145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51"/>
        <v>1.4285714285714287E-4</v>
      </c>
      <c r="P4017" s="6">
        <f t="shared" si="248"/>
        <v>1</v>
      </c>
      <c r="Q4017" t="s">
        <v>8334</v>
      </c>
      <c r="R4017" t="s">
        <v>8335</v>
      </c>
      <c r="S4017" s="13">
        <f t="shared" si="249"/>
        <v>42174.780821759254</v>
      </c>
      <c r="T4017" s="13">
        <f t="shared" si="250"/>
        <v>42204.572488425918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51"/>
        <v>0.14000000000000001</v>
      </c>
      <c r="P4018" s="6">
        <f t="shared" si="248"/>
        <v>10</v>
      </c>
      <c r="Q4018" t="s">
        <v>8334</v>
      </c>
      <c r="R4018" t="s">
        <v>8335</v>
      </c>
      <c r="S4018" s="13">
        <f t="shared" si="249"/>
        <v>41869.872685185182</v>
      </c>
      <c r="T4018" s="13">
        <f t="shared" si="250"/>
        <v>41899.664351851847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51"/>
        <v>1.0500000000000001E-2</v>
      </c>
      <c r="P4019" s="6">
        <f t="shared" si="248"/>
        <v>52.5</v>
      </c>
      <c r="Q4019" t="s">
        <v>8334</v>
      </c>
      <c r="R4019" t="s">
        <v>8335</v>
      </c>
      <c r="S4019" s="13">
        <f t="shared" si="249"/>
        <v>41856.672152777777</v>
      </c>
      <c r="T4019" s="13">
        <f t="shared" si="250"/>
        <v>41886.463819444441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51"/>
        <v>8.666666666666667E-2</v>
      </c>
      <c r="P4020" s="6">
        <f t="shared" si="248"/>
        <v>32.5</v>
      </c>
      <c r="Q4020" t="s">
        <v>8334</v>
      </c>
      <c r="R4020" t="s">
        <v>8335</v>
      </c>
      <c r="S4020" s="13">
        <f t="shared" si="249"/>
        <v>42620.91097222222</v>
      </c>
      <c r="T4020" s="13">
        <f t="shared" si="250"/>
        <v>42650.702638888884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51"/>
        <v>8.2857142857142851E-3</v>
      </c>
      <c r="P4021" s="6">
        <f t="shared" si="248"/>
        <v>7.25</v>
      </c>
      <c r="Q4021" t="s">
        <v>8334</v>
      </c>
      <c r="R4021" t="s">
        <v>8335</v>
      </c>
      <c r="S4021" s="13">
        <f t="shared" si="249"/>
        <v>42417.675879629634</v>
      </c>
      <c r="T4021" s="13">
        <f t="shared" si="250"/>
        <v>42475.477777777771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51"/>
        <v>0.16666666666666666</v>
      </c>
      <c r="P4022" s="6">
        <f t="shared" si="248"/>
        <v>33.333333333333336</v>
      </c>
      <c r="Q4022" t="s">
        <v>8334</v>
      </c>
      <c r="R4022" t="s">
        <v>8335</v>
      </c>
      <c r="S4022" s="13">
        <f t="shared" si="249"/>
        <v>42057.190960648149</v>
      </c>
      <c r="T4022" s="13">
        <f t="shared" si="250"/>
        <v>42086.940960648142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51"/>
        <v>8.3333333333333332E-3</v>
      </c>
      <c r="P4023" s="6">
        <f t="shared" si="248"/>
        <v>62.5</v>
      </c>
      <c r="Q4023" t="s">
        <v>8334</v>
      </c>
      <c r="R4023" t="s">
        <v>8335</v>
      </c>
      <c r="S4023" s="13">
        <f t="shared" si="249"/>
        <v>41878.911550925928</v>
      </c>
      <c r="T4023" s="13">
        <f t="shared" si="250"/>
        <v>41938.703217592592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51"/>
        <v>0.69561111111111107</v>
      </c>
      <c r="P4024" s="6">
        <f t="shared" si="248"/>
        <v>63.558375634517766</v>
      </c>
      <c r="Q4024" t="s">
        <v>8334</v>
      </c>
      <c r="R4024" t="s">
        <v>8335</v>
      </c>
      <c r="S4024" s="13">
        <f t="shared" si="249"/>
        <v>41990.584108796291</v>
      </c>
      <c r="T4024" s="13">
        <f t="shared" si="250"/>
        <v>42035.912499999999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51"/>
        <v>0</v>
      </c>
      <c r="P4025" s="6" t="e">
        <f t="shared" si="248"/>
        <v>#DIV/0!</v>
      </c>
      <c r="Q4025" t="s">
        <v>8334</v>
      </c>
      <c r="R4025" t="s">
        <v>8335</v>
      </c>
      <c r="S4025" s="13">
        <f t="shared" si="249"/>
        <v>42408.999571759254</v>
      </c>
      <c r="T4025" s="13">
        <f t="shared" si="250"/>
        <v>42453.749571759261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51"/>
        <v>1.2500000000000001E-2</v>
      </c>
      <c r="P4026" s="6">
        <f t="shared" si="248"/>
        <v>10</v>
      </c>
      <c r="Q4026" t="s">
        <v>8334</v>
      </c>
      <c r="R4026" t="s">
        <v>8335</v>
      </c>
      <c r="S4026" s="13">
        <f t="shared" si="249"/>
        <v>42217.670104166667</v>
      </c>
      <c r="T4026" s="13">
        <f t="shared" si="250"/>
        <v>42247.461770833332</v>
      </c>
    </row>
    <row r="4027" spans="1:20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51"/>
        <v>0.05</v>
      </c>
      <c r="P4027" s="6">
        <f t="shared" si="248"/>
        <v>62.5</v>
      </c>
      <c r="Q4027" t="s">
        <v>8334</v>
      </c>
      <c r="R4027" t="s">
        <v>8335</v>
      </c>
      <c r="S4027" s="13">
        <f t="shared" si="249"/>
        <v>42151.237685185188</v>
      </c>
      <c r="T4027" s="13">
        <f t="shared" si="250"/>
        <v>42211.029351851852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51"/>
        <v>0</v>
      </c>
      <c r="P4028" s="6" t="e">
        <f t="shared" si="248"/>
        <v>#DIV/0!</v>
      </c>
      <c r="Q4028" t="s">
        <v>8334</v>
      </c>
      <c r="R4028" t="s">
        <v>8335</v>
      </c>
      <c r="S4028" s="13">
        <f t="shared" si="249"/>
        <v>42282.655543981484</v>
      </c>
      <c r="T4028" s="13">
        <f t="shared" si="250"/>
        <v>42342.488877314812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51"/>
        <v>7.166666666666667E-2</v>
      </c>
      <c r="P4029" s="6">
        <f t="shared" si="248"/>
        <v>30.714285714285715</v>
      </c>
      <c r="Q4029" t="s">
        <v>8334</v>
      </c>
      <c r="R4029" t="s">
        <v>8335</v>
      </c>
      <c r="S4029" s="13">
        <f t="shared" si="249"/>
        <v>42768.97084490741</v>
      </c>
      <c r="T4029" s="13">
        <f t="shared" si="250"/>
        <v>42788.833333333336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51"/>
        <v>0.28050000000000003</v>
      </c>
      <c r="P4030" s="6">
        <f t="shared" si="248"/>
        <v>51</v>
      </c>
      <c r="Q4030" t="s">
        <v>8334</v>
      </c>
      <c r="R4030" t="s">
        <v>8335</v>
      </c>
      <c r="S4030" s="13">
        <f t="shared" si="249"/>
        <v>41765.938657407409</v>
      </c>
      <c r="T4030" s="13">
        <f t="shared" si="250"/>
        <v>41795.730324074073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51"/>
        <v>0</v>
      </c>
      <c r="P4031" s="6" t="e">
        <f t="shared" si="248"/>
        <v>#DIV/0!</v>
      </c>
      <c r="Q4031" t="s">
        <v>8334</v>
      </c>
      <c r="R4031" t="s">
        <v>8335</v>
      </c>
      <c r="S4031" s="13">
        <f t="shared" si="249"/>
        <v>42322.025115740747</v>
      </c>
      <c r="T4031" s="13">
        <f t="shared" si="250"/>
        <v>42351.816782407412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51"/>
        <v>0.16</v>
      </c>
      <c r="P4032" s="6">
        <f t="shared" si="248"/>
        <v>66.666666666666671</v>
      </c>
      <c r="Q4032" t="s">
        <v>8334</v>
      </c>
      <c r="R4032" t="s">
        <v>8335</v>
      </c>
      <c r="S4032" s="13">
        <f t="shared" si="249"/>
        <v>42374.655081018514</v>
      </c>
      <c r="T4032" s="13">
        <f t="shared" si="250"/>
        <v>42403.575694444437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51"/>
        <v>0</v>
      </c>
      <c r="P4033" s="6" t="e">
        <f t="shared" si="248"/>
        <v>#DIV/0!</v>
      </c>
      <c r="Q4033" t="s">
        <v>8334</v>
      </c>
      <c r="R4033" t="s">
        <v>8335</v>
      </c>
      <c r="S4033" s="13">
        <f t="shared" si="249"/>
        <v>41941.585231481484</v>
      </c>
      <c r="T4033" s="13">
        <f t="shared" si="250"/>
        <v>41991.418564814812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51"/>
        <v>6.8287037037037035E-2</v>
      </c>
      <c r="P4034" s="6">
        <f t="shared" si="248"/>
        <v>59</v>
      </c>
      <c r="Q4034" t="s">
        <v>8334</v>
      </c>
      <c r="R4034" t="s">
        <v>8335</v>
      </c>
      <c r="S4034" s="13">
        <f t="shared" si="249"/>
        <v>42293.809212962966</v>
      </c>
      <c r="T4034" s="13">
        <f t="shared" si="250"/>
        <v>42353.642546296294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251"/>
        <v>0.25698702928870293</v>
      </c>
      <c r="P4035" s="6">
        <f t="shared" ref="P4035:P4098" si="252">E4035/L4035</f>
        <v>65.340319148936175</v>
      </c>
      <c r="Q4035" t="s">
        <v>8334</v>
      </c>
      <c r="R4035" t="s">
        <v>8335</v>
      </c>
      <c r="S4035" s="13">
        <f t="shared" ref="S4035:S4098" si="253">(((J4035/60)/60)/24)+DATE(1970,1,1)</f>
        <v>42614.268796296295</v>
      </c>
      <c r="T4035" s="13">
        <f t="shared" ref="T4035:T4098" si="254">(((I4035/60)/60)/24)+DATE(1970,1,1)+(-5/24)</f>
        <v>42645.166666666664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ref="O4036:O4099" si="255">E4036/D4036</f>
        <v>1.4814814814814815E-2</v>
      </c>
      <c r="P4036" s="6">
        <f t="shared" si="252"/>
        <v>100</v>
      </c>
      <c r="Q4036" t="s">
        <v>8334</v>
      </c>
      <c r="R4036" t="s">
        <v>8335</v>
      </c>
      <c r="S4036" s="13">
        <f t="shared" si="253"/>
        <v>42067.947337962964</v>
      </c>
      <c r="T4036" s="13">
        <f t="shared" si="254"/>
        <v>42097.697337962956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5"/>
        <v>0.36849999999999999</v>
      </c>
      <c r="P4037" s="6">
        <f t="shared" si="252"/>
        <v>147.4</v>
      </c>
      <c r="Q4037" t="s">
        <v>8334</v>
      </c>
      <c r="R4037" t="s">
        <v>8335</v>
      </c>
      <c r="S4037" s="13">
        <f t="shared" si="253"/>
        <v>41903.882951388885</v>
      </c>
      <c r="T4037" s="13">
        <f t="shared" si="254"/>
        <v>41933.674618055549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5"/>
        <v>0.47049999999999997</v>
      </c>
      <c r="P4038" s="6">
        <f t="shared" si="252"/>
        <v>166.05882352941177</v>
      </c>
      <c r="Q4038" t="s">
        <v>8334</v>
      </c>
      <c r="R4038" t="s">
        <v>8335</v>
      </c>
      <c r="S4038" s="13">
        <f t="shared" si="253"/>
        <v>41804.937083333331</v>
      </c>
      <c r="T4038" s="13">
        <f t="shared" si="254"/>
        <v>41821.729166666664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5"/>
        <v>0.11428571428571428</v>
      </c>
      <c r="P4039" s="6">
        <f t="shared" si="252"/>
        <v>40</v>
      </c>
      <c r="Q4039" t="s">
        <v>8334</v>
      </c>
      <c r="R4039" t="s">
        <v>8335</v>
      </c>
      <c r="S4039" s="13">
        <f t="shared" si="253"/>
        <v>42497.070775462969</v>
      </c>
      <c r="T4039" s="13">
        <f t="shared" si="254"/>
        <v>42514.392361111109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5"/>
        <v>0.12039999999999999</v>
      </c>
      <c r="P4040" s="6">
        <f t="shared" si="252"/>
        <v>75.25</v>
      </c>
      <c r="Q4040" t="s">
        <v>8334</v>
      </c>
      <c r="R4040" t="s">
        <v>8335</v>
      </c>
      <c r="S4040" s="13">
        <f t="shared" si="253"/>
        <v>41869.798726851855</v>
      </c>
      <c r="T4040" s="13">
        <f t="shared" si="254"/>
        <v>41929.59039351852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5"/>
        <v>0.6</v>
      </c>
      <c r="P4041" s="6">
        <f t="shared" si="252"/>
        <v>60</v>
      </c>
      <c r="Q4041" t="s">
        <v>8334</v>
      </c>
      <c r="R4041" t="s">
        <v>8335</v>
      </c>
      <c r="S4041" s="13">
        <f t="shared" si="253"/>
        <v>42305.670914351853</v>
      </c>
      <c r="T4041" s="13">
        <f t="shared" si="254"/>
        <v>42339.040972222218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5"/>
        <v>0.3125</v>
      </c>
      <c r="P4042" s="6">
        <f t="shared" si="252"/>
        <v>1250</v>
      </c>
      <c r="Q4042" t="s">
        <v>8334</v>
      </c>
      <c r="R4042" t="s">
        <v>8335</v>
      </c>
      <c r="S4042" s="13">
        <f t="shared" si="253"/>
        <v>42144.231527777782</v>
      </c>
      <c r="T4042" s="13">
        <f t="shared" si="254"/>
        <v>42202.916666666664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5"/>
        <v>4.1999999999999997E-3</v>
      </c>
      <c r="P4043" s="6">
        <f t="shared" si="252"/>
        <v>10.5</v>
      </c>
      <c r="Q4043" t="s">
        <v>8334</v>
      </c>
      <c r="R4043" t="s">
        <v>8335</v>
      </c>
      <c r="S4043" s="13">
        <f t="shared" si="253"/>
        <v>42559.474004629628</v>
      </c>
      <c r="T4043" s="13">
        <f t="shared" si="254"/>
        <v>42619.265671296293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5"/>
        <v>2.0999999999999999E-3</v>
      </c>
      <c r="P4044" s="6">
        <f t="shared" si="252"/>
        <v>7</v>
      </c>
      <c r="Q4044" t="s">
        <v>8334</v>
      </c>
      <c r="R4044" t="s">
        <v>8335</v>
      </c>
      <c r="S4044" s="13">
        <f t="shared" si="253"/>
        <v>41995.084074074075</v>
      </c>
      <c r="T4044" s="13">
        <f t="shared" si="254"/>
        <v>42024.594444444439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5"/>
        <v>0</v>
      </c>
      <c r="P4045" s="6" t="e">
        <f t="shared" si="252"/>
        <v>#DIV/0!</v>
      </c>
      <c r="Q4045" t="s">
        <v>8334</v>
      </c>
      <c r="R4045" t="s">
        <v>8335</v>
      </c>
      <c r="S4045" s="13">
        <f t="shared" si="253"/>
        <v>41948.957465277781</v>
      </c>
      <c r="T4045" s="13">
        <f t="shared" si="254"/>
        <v>41963.749131944445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5"/>
        <v>0.375</v>
      </c>
      <c r="P4046" s="6">
        <f t="shared" si="252"/>
        <v>56.25</v>
      </c>
      <c r="Q4046" t="s">
        <v>8334</v>
      </c>
      <c r="R4046" t="s">
        <v>8335</v>
      </c>
      <c r="S4046" s="13">
        <f t="shared" si="253"/>
        <v>42074.219699074078</v>
      </c>
      <c r="T4046" s="13">
        <f t="shared" si="254"/>
        <v>42103.999999999993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5"/>
        <v>2.0000000000000001E-4</v>
      </c>
      <c r="P4047" s="6">
        <f t="shared" si="252"/>
        <v>1</v>
      </c>
      <c r="Q4047" t="s">
        <v>8334</v>
      </c>
      <c r="R4047" t="s">
        <v>8335</v>
      </c>
      <c r="S4047" s="13">
        <f t="shared" si="253"/>
        <v>41842.201261574075</v>
      </c>
      <c r="T4047" s="13">
        <f t="shared" si="254"/>
        <v>41871.992928240739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5"/>
        <v>8.2142857142857142E-2</v>
      </c>
      <c r="P4048" s="6">
        <f t="shared" si="252"/>
        <v>38.333333333333336</v>
      </c>
      <c r="Q4048" t="s">
        <v>8334</v>
      </c>
      <c r="R4048" t="s">
        <v>8335</v>
      </c>
      <c r="S4048" s="13">
        <f t="shared" si="253"/>
        <v>41904.650578703702</v>
      </c>
      <c r="T4048" s="13">
        <f t="shared" si="254"/>
        <v>41934.442245370366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5"/>
        <v>2.1999999999999999E-2</v>
      </c>
      <c r="P4049" s="6">
        <f t="shared" si="252"/>
        <v>27.5</v>
      </c>
      <c r="Q4049" t="s">
        <v>8334</v>
      </c>
      <c r="R4049" t="s">
        <v>8335</v>
      </c>
      <c r="S4049" s="13">
        <f t="shared" si="253"/>
        <v>41991.022488425922</v>
      </c>
      <c r="T4049" s="13">
        <f t="shared" si="254"/>
        <v>42014.833333333336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5"/>
        <v>0.17652941176470588</v>
      </c>
      <c r="P4050" s="6">
        <f t="shared" si="252"/>
        <v>32.978021978021978</v>
      </c>
      <c r="Q4050" t="s">
        <v>8334</v>
      </c>
      <c r="R4050" t="s">
        <v>8335</v>
      </c>
      <c r="S4050" s="13">
        <f t="shared" si="253"/>
        <v>42436.509108796294</v>
      </c>
      <c r="T4050" s="13">
        <f t="shared" si="254"/>
        <v>42471.259108796294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5"/>
        <v>8.0000000000000004E-4</v>
      </c>
      <c r="P4051" s="6">
        <f t="shared" si="252"/>
        <v>16</v>
      </c>
      <c r="Q4051" t="s">
        <v>8334</v>
      </c>
      <c r="R4051" t="s">
        <v>8335</v>
      </c>
      <c r="S4051" s="13">
        <f t="shared" si="253"/>
        <v>42169.958506944444</v>
      </c>
      <c r="T4051" s="13">
        <f t="shared" si="254"/>
        <v>42199.750173611108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5"/>
        <v>6.6666666666666664E-4</v>
      </c>
      <c r="P4052" s="6">
        <f t="shared" si="252"/>
        <v>1</v>
      </c>
      <c r="Q4052" t="s">
        <v>8334</v>
      </c>
      <c r="R4052" t="s">
        <v>8335</v>
      </c>
      <c r="S4052" s="13">
        <f t="shared" si="253"/>
        <v>41905.636469907404</v>
      </c>
      <c r="T4052" s="13">
        <f t="shared" si="254"/>
        <v>41935.428136574068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5"/>
        <v>0</v>
      </c>
      <c r="P4053" s="6" t="e">
        <f t="shared" si="252"/>
        <v>#DIV/0!</v>
      </c>
      <c r="Q4053" t="s">
        <v>8334</v>
      </c>
      <c r="R4053" t="s">
        <v>8335</v>
      </c>
      <c r="S4053" s="13">
        <f t="shared" si="253"/>
        <v>41761.810150462967</v>
      </c>
      <c r="T4053" s="13">
        <f t="shared" si="254"/>
        <v>41768.078472222223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5"/>
        <v>0.37533333333333335</v>
      </c>
      <c r="P4054" s="6">
        <f t="shared" si="252"/>
        <v>86.615384615384613</v>
      </c>
      <c r="Q4054" t="s">
        <v>8334</v>
      </c>
      <c r="R4054" t="s">
        <v>8335</v>
      </c>
      <c r="S4054" s="13">
        <f t="shared" si="253"/>
        <v>41865.878657407404</v>
      </c>
      <c r="T4054" s="13">
        <f t="shared" si="254"/>
        <v>41925.670324074068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5"/>
        <v>0.22</v>
      </c>
      <c r="P4055" s="6">
        <f t="shared" si="252"/>
        <v>55</v>
      </c>
      <c r="Q4055" t="s">
        <v>8334</v>
      </c>
      <c r="R4055" t="s">
        <v>8335</v>
      </c>
      <c r="S4055" s="13">
        <f t="shared" si="253"/>
        <v>41928.690138888887</v>
      </c>
      <c r="T4055" s="13">
        <f t="shared" si="254"/>
        <v>41958.624999999993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5"/>
        <v>0</v>
      </c>
      <c r="P4056" s="6" t="e">
        <f t="shared" si="252"/>
        <v>#DIV/0!</v>
      </c>
      <c r="Q4056" t="s">
        <v>8334</v>
      </c>
      <c r="R4056" t="s">
        <v>8335</v>
      </c>
      <c r="S4056" s="13">
        <f t="shared" si="253"/>
        <v>42613.841261574074</v>
      </c>
      <c r="T4056" s="13">
        <f t="shared" si="254"/>
        <v>42643.958333333336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5"/>
        <v>0.1762</v>
      </c>
      <c r="P4057" s="6">
        <f t="shared" si="252"/>
        <v>41.952380952380949</v>
      </c>
      <c r="Q4057" t="s">
        <v>8334</v>
      </c>
      <c r="R4057" t="s">
        <v>8335</v>
      </c>
      <c r="S4057" s="13">
        <f t="shared" si="253"/>
        <v>41779.648506944446</v>
      </c>
      <c r="T4057" s="13">
        <f t="shared" si="254"/>
        <v>41809.44017361111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5"/>
        <v>0.53</v>
      </c>
      <c r="P4058" s="6">
        <f t="shared" si="252"/>
        <v>88.333333333333329</v>
      </c>
      <c r="Q4058" t="s">
        <v>8334</v>
      </c>
      <c r="R4058" t="s">
        <v>8335</v>
      </c>
      <c r="S4058" s="13">
        <f t="shared" si="253"/>
        <v>42534.933321759265</v>
      </c>
      <c r="T4058" s="13">
        <f t="shared" si="254"/>
        <v>42554.624305555553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5"/>
        <v>0.22142857142857142</v>
      </c>
      <c r="P4059" s="6">
        <f t="shared" si="252"/>
        <v>129.16666666666666</v>
      </c>
      <c r="Q4059" t="s">
        <v>8334</v>
      </c>
      <c r="R4059" t="s">
        <v>8335</v>
      </c>
      <c r="S4059" s="13">
        <f t="shared" si="253"/>
        <v>42310.968518518523</v>
      </c>
      <c r="T4059" s="13">
        <f t="shared" si="254"/>
        <v>42333.749999999993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5"/>
        <v>2.5333333333333333E-2</v>
      </c>
      <c r="P4060" s="6">
        <f t="shared" si="252"/>
        <v>23.75</v>
      </c>
      <c r="Q4060" t="s">
        <v>8334</v>
      </c>
      <c r="R4060" t="s">
        <v>8335</v>
      </c>
      <c r="S4060" s="13">
        <f t="shared" si="253"/>
        <v>42446.060694444444</v>
      </c>
      <c r="T4060" s="13">
        <f t="shared" si="254"/>
        <v>42460.957638888889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5"/>
        <v>2.5000000000000001E-2</v>
      </c>
      <c r="P4061" s="6">
        <f t="shared" si="252"/>
        <v>35.714285714285715</v>
      </c>
      <c r="Q4061" t="s">
        <v>8334</v>
      </c>
      <c r="R4061" t="s">
        <v>8335</v>
      </c>
      <c r="S4061" s="13">
        <f t="shared" si="253"/>
        <v>41866.640648148146</v>
      </c>
      <c r="T4061" s="13">
        <f t="shared" si="254"/>
        <v>41897.916666666664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5"/>
        <v>2.8500000000000001E-2</v>
      </c>
      <c r="P4062" s="6">
        <f t="shared" si="252"/>
        <v>57</v>
      </c>
      <c r="Q4062" t="s">
        <v>8334</v>
      </c>
      <c r="R4062" t="s">
        <v>8335</v>
      </c>
      <c r="S4062" s="13">
        <f t="shared" si="253"/>
        <v>41779.695092592592</v>
      </c>
      <c r="T4062" s="13">
        <f t="shared" si="254"/>
        <v>41813.458333333328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5"/>
        <v>0</v>
      </c>
      <c r="P4063" s="6" t="e">
        <f t="shared" si="252"/>
        <v>#DIV/0!</v>
      </c>
      <c r="Q4063" t="s">
        <v>8334</v>
      </c>
      <c r="R4063" t="s">
        <v>8335</v>
      </c>
      <c r="S4063" s="13">
        <f t="shared" si="253"/>
        <v>42421.141469907408</v>
      </c>
      <c r="T4063" s="13">
        <f t="shared" si="254"/>
        <v>42480.891469907401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5"/>
        <v>2.4500000000000001E-2</v>
      </c>
      <c r="P4064" s="6">
        <f t="shared" si="252"/>
        <v>163.33333333333334</v>
      </c>
      <c r="Q4064" t="s">
        <v>8334</v>
      </c>
      <c r="R4064" t="s">
        <v>8335</v>
      </c>
      <c r="S4064" s="13">
        <f t="shared" si="253"/>
        <v>42523.739212962959</v>
      </c>
      <c r="T4064" s="13">
        <f t="shared" si="254"/>
        <v>42553.530879629623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5"/>
        <v>1.4210526315789474E-2</v>
      </c>
      <c r="P4065" s="6">
        <f t="shared" si="252"/>
        <v>15</v>
      </c>
      <c r="Q4065" t="s">
        <v>8334</v>
      </c>
      <c r="R4065" t="s">
        <v>8335</v>
      </c>
      <c r="S4065" s="13">
        <f t="shared" si="253"/>
        <v>41787.681527777779</v>
      </c>
      <c r="T4065" s="13">
        <f t="shared" si="254"/>
        <v>41817.473194444443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5"/>
        <v>0.1925</v>
      </c>
      <c r="P4066" s="6">
        <f t="shared" si="252"/>
        <v>64.166666666666671</v>
      </c>
      <c r="Q4066" t="s">
        <v>8334</v>
      </c>
      <c r="R4066" t="s">
        <v>8335</v>
      </c>
      <c r="S4066" s="13">
        <f t="shared" si="253"/>
        <v>42093.588263888887</v>
      </c>
      <c r="T4066" s="13">
        <f t="shared" si="254"/>
        <v>42123.379930555551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5"/>
        <v>6.7499999999999999E-3</v>
      </c>
      <c r="P4067" s="6">
        <f t="shared" si="252"/>
        <v>6.75</v>
      </c>
      <c r="Q4067" t="s">
        <v>8334</v>
      </c>
      <c r="R4067" t="s">
        <v>8335</v>
      </c>
      <c r="S4067" s="13">
        <f t="shared" si="253"/>
        <v>41833.951516203706</v>
      </c>
      <c r="T4067" s="13">
        <f t="shared" si="254"/>
        <v>41863.74318287037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5"/>
        <v>1.6666666666666668E-3</v>
      </c>
      <c r="P4068" s="6">
        <f t="shared" si="252"/>
        <v>25</v>
      </c>
      <c r="Q4068" t="s">
        <v>8334</v>
      </c>
      <c r="R4068" t="s">
        <v>8335</v>
      </c>
      <c r="S4068" s="13">
        <f t="shared" si="253"/>
        <v>42479.039212962962</v>
      </c>
      <c r="T4068" s="13">
        <f t="shared" si="254"/>
        <v>42508.830879629626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5"/>
        <v>0.60899999999999999</v>
      </c>
      <c r="P4069" s="6">
        <f t="shared" si="252"/>
        <v>179.11764705882354</v>
      </c>
      <c r="Q4069" t="s">
        <v>8334</v>
      </c>
      <c r="R4069" t="s">
        <v>8335</v>
      </c>
      <c r="S4069" s="13">
        <f t="shared" si="253"/>
        <v>42235.117476851854</v>
      </c>
      <c r="T4069" s="13">
        <f t="shared" si="254"/>
        <v>42274.909143518518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5"/>
        <v>0.01</v>
      </c>
      <c r="P4070" s="6">
        <f t="shared" si="252"/>
        <v>34.950000000000003</v>
      </c>
      <c r="Q4070" t="s">
        <v>8334</v>
      </c>
      <c r="R4070" t="s">
        <v>8335</v>
      </c>
      <c r="S4070" s="13">
        <f t="shared" si="253"/>
        <v>42718.963599537034</v>
      </c>
      <c r="T4070" s="13">
        <f t="shared" si="254"/>
        <v>42748.753472222219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5"/>
        <v>0.34399999999999997</v>
      </c>
      <c r="P4071" s="6">
        <f t="shared" si="252"/>
        <v>33.07692307692308</v>
      </c>
      <c r="Q4071" t="s">
        <v>8334</v>
      </c>
      <c r="R4071" t="s">
        <v>8335</v>
      </c>
      <c r="S4071" s="13">
        <f t="shared" si="253"/>
        <v>42022.661527777775</v>
      </c>
      <c r="T4071" s="13">
        <f t="shared" si="254"/>
        <v>42063.291666666664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5"/>
        <v>0.16500000000000001</v>
      </c>
      <c r="P4072" s="6">
        <f t="shared" si="252"/>
        <v>27.5</v>
      </c>
      <c r="Q4072" t="s">
        <v>8334</v>
      </c>
      <c r="R4072" t="s">
        <v>8335</v>
      </c>
      <c r="S4072" s="13">
        <f t="shared" si="253"/>
        <v>42031.666898148149</v>
      </c>
      <c r="T4072" s="13">
        <f t="shared" si="254"/>
        <v>42063.916666666664</v>
      </c>
    </row>
    <row r="4073" spans="1:20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5"/>
        <v>0</v>
      </c>
      <c r="P4073" s="6" t="e">
        <f t="shared" si="252"/>
        <v>#DIV/0!</v>
      </c>
      <c r="Q4073" t="s">
        <v>8334</v>
      </c>
      <c r="R4073" t="s">
        <v>8335</v>
      </c>
      <c r="S4073" s="13">
        <f t="shared" si="253"/>
        <v>42700.804756944446</v>
      </c>
      <c r="T4073" s="13">
        <f t="shared" si="254"/>
        <v>42730.59642361111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5"/>
        <v>4.0000000000000001E-3</v>
      </c>
      <c r="P4074" s="6">
        <f t="shared" si="252"/>
        <v>2</v>
      </c>
      <c r="Q4074" t="s">
        <v>8334</v>
      </c>
      <c r="R4074" t="s">
        <v>8335</v>
      </c>
      <c r="S4074" s="13">
        <f t="shared" si="253"/>
        <v>41812.77443287037</v>
      </c>
      <c r="T4074" s="13">
        <f t="shared" si="254"/>
        <v>41872.566099537034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5"/>
        <v>1.0571428571428572E-2</v>
      </c>
      <c r="P4075" s="6">
        <f t="shared" si="252"/>
        <v>18.5</v>
      </c>
      <c r="Q4075" t="s">
        <v>8334</v>
      </c>
      <c r="R4075" t="s">
        <v>8335</v>
      </c>
      <c r="S4075" s="13">
        <f t="shared" si="253"/>
        <v>42078.34520833334</v>
      </c>
      <c r="T4075" s="13">
        <f t="shared" si="254"/>
        <v>42132.958333333336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5"/>
        <v>0.26727272727272727</v>
      </c>
      <c r="P4076" s="6">
        <f t="shared" si="252"/>
        <v>35</v>
      </c>
      <c r="Q4076" t="s">
        <v>8334</v>
      </c>
      <c r="R4076" t="s">
        <v>8335</v>
      </c>
      <c r="S4076" s="13">
        <f t="shared" si="253"/>
        <v>42283.552951388891</v>
      </c>
      <c r="T4076" s="13">
        <f t="shared" si="254"/>
        <v>42313.386284722219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5"/>
        <v>0.28799999999999998</v>
      </c>
      <c r="P4077" s="6">
        <f t="shared" si="252"/>
        <v>44.307692307692307</v>
      </c>
      <c r="Q4077" t="s">
        <v>8334</v>
      </c>
      <c r="R4077" t="s">
        <v>8335</v>
      </c>
      <c r="S4077" s="13">
        <f t="shared" si="253"/>
        <v>41779.045937499999</v>
      </c>
      <c r="T4077" s="13">
        <f t="shared" si="254"/>
        <v>41820.519444444442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5"/>
        <v>0</v>
      </c>
      <c r="P4078" s="6" t="e">
        <f t="shared" si="252"/>
        <v>#DIV/0!</v>
      </c>
      <c r="Q4078" t="s">
        <v>8334</v>
      </c>
      <c r="R4078" t="s">
        <v>8335</v>
      </c>
      <c r="S4078" s="13">
        <f t="shared" si="253"/>
        <v>41905.795706018522</v>
      </c>
      <c r="T4078" s="13">
        <f t="shared" si="254"/>
        <v>41933.618749999994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5"/>
        <v>8.8999999999999996E-2</v>
      </c>
      <c r="P4079" s="6">
        <f t="shared" si="252"/>
        <v>222.5</v>
      </c>
      <c r="Q4079" t="s">
        <v>8334</v>
      </c>
      <c r="R4079" t="s">
        <v>8335</v>
      </c>
      <c r="S4079" s="13">
        <f t="shared" si="253"/>
        <v>42695.7105787037</v>
      </c>
      <c r="T4079" s="13">
        <f t="shared" si="254"/>
        <v>42725.502245370364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5"/>
        <v>0</v>
      </c>
      <c r="P4080" s="6" t="e">
        <f t="shared" si="252"/>
        <v>#DIV/0!</v>
      </c>
      <c r="Q4080" t="s">
        <v>8334</v>
      </c>
      <c r="R4080" t="s">
        <v>8335</v>
      </c>
      <c r="S4080" s="13">
        <f t="shared" si="253"/>
        <v>42732.787523148145</v>
      </c>
      <c r="T4080" s="13">
        <f t="shared" si="254"/>
        <v>42762.579189814809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5"/>
        <v>1.6666666666666668E-3</v>
      </c>
      <c r="P4081" s="6">
        <f t="shared" si="252"/>
        <v>5</v>
      </c>
      <c r="Q4081" t="s">
        <v>8334</v>
      </c>
      <c r="R4081" t="s">
        <v>8335</v>
      </c>
      <c r="S4081" s="13">
        <f t="shared" si="253"/>
        <v>42510.938900462963</v>
      </c>
      <c r="T4081" s="13">
        <f t="shared" si="254"/>
        <v>42540.730567129627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5"/>
        <v>0</v>
      </c>
      <c r="P4082" s="6" t="e">
        <f t="shared" si="252"/>
        <v>#DIV/0!</v>
      </c>
      <c r="Q4082" t="s">
        <v>8334</v>
      </c>
      <c r="R4082" t="s">
        <v>8335</v>
      </c>
      <c r="S4082" s="13">
        <f t="shared" si="253"/>
        <v>42511.698101851856</v>
      </c>
      <c r="T4082" s="13">
        <f t="shared" si="254"/>
        <v>42535.57916666667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5"/>
        <v>0.15737410071942445</v>
      </c>
      <c r="P4083" s="6">
        <f t="shared" si="252"/>
        <v>29.166666666666668</v>
      </c>
      <c r="Q4083" t="s">
        <v>8334</v>
      </c>
      <c r="R4083" t="s">
        <v>8335</v>
      </c>
      <c r="S4083" s="13">
        <f t="shared" si="253"/>
        <v>42041.581307870365</v>
      </c>
      <c r="T4083" s="13">
        <f t="shared" si="254"/>
        <v>42071.331307870372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5"/>
        <v>0.02</v>
      </c>
      <c r="P4084" s="6">
        <f t="shared" si="252"/>
        <v>1.5</v>
      </c>
      <c r="Q4084" t="s">
        <v>8334</v>
      </c>
      <c r="R4084" t="s">
        <v>8335</v>
      </c>
      <c r="S4084" s="13">
        <f t="shared" si="253"/>
        <v>42307.189270833333</v>
      </c>
      <c r="T4084" s="13">
        <f t="shared" si="254"/>
        <v>42322.749999999993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5"/>
        <v>0.21685714285714286</v>
      </c>
      <c r="P4085" s="6">
        <f t="shared" si="252"/>
        <v>126.5</v>
      </c>
      <c r="Q4085" t="s">
        <v>8334</v>
      </c>
      <c r="R4085" t="s">
        <v>8335</v>
      </c>
      <c r="S4085" s="13">
        <f t="shared" si="253"/>
        <v>42353.761759259258</v>
      </c>
      <c r="T4085" s="13">
        <f t="shared" si="254"/>
        <v>42383.553425925922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5"/>
        <v>3.3333333333333335E-3</v>
      </c>
      <c r="P4086" s="6">
        <f t="shared" si="252"/>
        <v>10</v>
      </c>
      <c r="Q4086" t="s">
        <v>8334</v>
      </c>
      <c r="R4086" t="s">
        <v>8335</v>
      </c>
      <c r="S4086" s="13">
        <f t="shared" si="253"/>
        <v>42622.436412037037</v>
      </c>
      <c r="T4086" s="13">
        <f t="shared" si="254"/>
        <v>42652.228078703702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5"/>
        <v>2.8571428571428571E-3</v>
      </c>
      <c r="P4087" s="6">
        <f t="shared" si="252"/>
        <v>10</v>
      </c>
      <c r="Q4087" t="s">
        <v>8334</v>
      </c>
      <c r="R4087" t="s">
        <v>8335</v>
      </c>
      <c r="S4087" s="13">
        <f t="shared" si="253"/>
        <v>42058.603877314818</v>
      </c>
      <c r="T4087" s="13">
        <f t="shared" si="254"/>
        <v>42086.957638888889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5"/>
        <v>4.7E-2</v>
      </c>
      <c r="P4088" s="6">
        <f t="shared" si="252"/>
        <v>9.4</v>
      </c>
      <c r="Q4088" t="s">
        <v>8334</v>
      </c>
      <c r="R4088" t="s">
        <v>8335</v>
      </c>
      <c r="S4088" s="13">
        <f t="shared" si="253"/>
        <v>42304.940960648149</v>
      </c>
      <c r="T4088" s="13">
        <f t="shared" si="254"/>
        <v>42328.958333333336</v>
      </c>
    </row>
    <row r="4089" spans="1:20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5"/>
        <v>0</v>
      </c>
      <c r="P4089" s="6" t="e">
        <f t="shared" si="252"/>
        <v>#DIV/0!</v>
      </c>
      <c r="Q4089" t="s">
        <v>8334</v>
      </c>
      <c r="R4089" t="s">
        <v>8335</v>
      </c>
      <c r="S4089" s="13">
        <f t="shared" si="253"/>
        <v>42538.742893518516</v>
      </c>
      <c r="T4089" s="13">
        <f t="shared" si="254"/>
        <v>42568.53456018518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5"/>
        <v>0.108</v>
      </c>
      <c r="P4090" s="6">
        <f t="shared" si="252"/>
        <v>72</v>
      </c>
      <c r="Q4090" t="s">
        <v>8334</v>
      </c>
      <c r="R4090" t="s">
        <v>8335</v>
      </c>
      <c r="S4090" s="13">
        <f t="shared" si="253"/>
        <v>41990.612546296295</v>
      </c>
      <c r="T4090" s="13">
        <f t="shared" si="254"/>
        <v>42020.226388888892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5"/>
        <v>4.8000000000000001E-2</v>
      </c>
      <c r="P4091" s="6">
        <f t="shared" si="252"/>
        <v>30</v>
      </c>
      <c r="Q4091" t="s">
        <v>8334</v>
      </c>
      <c r="R4091" t="s">
        <v>8335</v>
      </c>
      <c r="S4091" s="13">
        <f t="shared" si="253"/>
        <v>42122.732499999998</v>
      </c>
      <c r="T4091" s="13">
        <f t="shared" si="254"/>
        <v>42155.524305555555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5"/>
        <v>3.2000000000000001E-2</v>
      </c>
      <c r="P4092" s="6">
        <f t="shared" si="252"/>
        <v>10.666666666666666</v>
      </c>
      <c r="Q4092" t="s">
        <v>8334</v>
      </c>
      <c r="R4092" t="s">
        <v>8335</v>
      </c>
      <c r="S4092" s="13">
        <f t="shared" si="253"/>
        <v>42209.67288194444</v>
      </c>
      <c r="T4092" s="13">
        <f t="shared" si="254"/>
        <v>42223.416666666664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5"/>
        <v>0.1275</v>
      </c>
      <c r="P4093" s="6">
        <f t="shared" si="252"/>
        <v>25.5</v>
      </c>
      <c r="Q4093" t="s">
        <v>8334</v>
      </c>
      <c r="R4093" t="s">
        <v>8335</v>
      </c>
      <c r="S4093" s="13">
        <f t="shared" si="253"/>
        <v>41990.506377314814</v>
      </c>
      <c r="T4093" s="13">
        <f t="shared" si="254"/>
        <v>42020.298043981478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5"/>
        <v>1.8181818181818181E-4</v>
      </c>
      <c r="P4094" s="6">
        <f t="shared" si="252"/>
        <v>20</v>
      </c>
      <c r="Q4094" t="s">
        <v>8334</v>
      </c>
      <c r="R4094" t="s">
        <v>8335</v>
      </c>
      <c r="S4094" s="13">
        <f t="shared" si="253"/>
        <v>42039.194988425923</v>
      </c>
      <c r="T4094" s="13">
        <f t="shared" si="254"/>
        <v>42098.94498842593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5"/>
        <v>2.4E-2</v>
      </c>
      <c r="P4095" s="6">
        <f t="shared" si="252"/>
        <v>15</v>
      </c>
      <c r="Q4095" t="s">
        <v>8334</v>
      </c>
      <c r="R4095" t="s">
        <v>8335</v>
      </c>
      <c r="S4095" s="13">
        <f t="shared" si="253"/>
        <v>42178.815891203703</v>
      </c>
      <c r="T4095" s="13">
        <f t="shared" si="254"/>
        <v>42238.607557870368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5"/>
        <v>0.36499999999999999</v>
      </c>
      <c r="P4096" s="6">
        <f t="shared" si="252"/>
        <v>91.25</v>
      </c>
      <c r="Q4096" t="s">
        <v>8334</v>
      </c>
      <c r="R4096" t="s">
        <v>8335</v>
      </c>
      <c r="S4096" s="13">
        <f t="shared" si="253"/>
        <v>41890.086805555555</v>
      </c>
      <c r="T4096" s="13">
        <f t="shared" si="254"/>
        <v>41933.999305555553</v>
      </c>
    </row>
    <row r="4097" spans="1:20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5"/>
        <v>2.6666666666666668E-2</v>
      </c>
      <c r="P4097" s="6">
        <f t="shared" si="252"/>
        <v>800</v>
      </c>
      <c r="Q4097" t="s">
        <v>8334</v>
      </c>
      <c r="R4097" t="s">
        <v>8335</v>
      </c>
      <c r="S4097" s="13">
        <f t="shared" si="253"/>
        <v>42693.031828703708</v>
      </c>
      <c r="T4097" s="13">
        <f t="shared" si="254"/>
        <v>42722.823495370372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5"/>
        <v>0.11428571428571428</v>
      </c>
      <c r="P4098" s="6">
        <f t="shared" si="252"/>
        <v>80</v>
      </c>
      <c r="Q4098" t="s">
        <v>8334</v>
      </c>
      <c r="R4098" t="s">
        <v>8335</v>
      </c>
      <c r="S4098" s="13">
        <f t="shared" si="253"/>
        <v>42750.530312499999</v>
      </c>
      <c r="T4098" s="13">
        <f t="shared" si="254"/>
        <v>42794.160416666658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255"/>
        <v>0</v>
      </c>
      <c r="P4099" s="6" t="e">
        <f t="shared" ref="P4099:P4115" si="256">E4099/L4099</f>
        <v>#DIV/0!</v>
      </c>
      <c r="Q4099" t="s">
        <v>8334</v>
      </c>
      <c r="R4099" t="s">
        <v>8335</v>
      </c>
      <c r="S4099" s="13">
        <f t="shared" ref="S4099:S4115" si="257">(((J4099/60)/60)/24)+DATE(1970,1,1)</f>
        <v>42344.824502314819</v>
      </c>
      <c r="T4099" s="13">
        <f t="shared" ref="T4099:T4115" si="258">(((I4099/60)/60)/24)+DATE(1970,1,1)+(-5/24)</f>
        <v>42400.788194444445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ref="O4100:O4115" si="259">E4100/D4100</f>
        <v>0</v>
      </c>
      <c r="P4100" s="6" t="e">
        <f t="shared" si="256"/>
        <v>#DIV/0!</v>
      </c>
      <c r="Q4100" t="s">
        <v>8334</v>
      </c>
      <c r="R4100" t="s">
        <v>8335</v>
      </c>
      <c r="S4100" s="13">
        <f t="shared" si="257"/>
        <v>42495.722187499996</v>
      </c>
      <c r="T4100" s="13">
        <f t="shared" si="258"/>
        <v>42525.51385416666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9"/>
        <v>1.1111111111111112E-2</v>
      </c>
      <c r="P4101" s="6">
        <f t="shared" si="256"/>
        <v>50</v>
      </c>
      <c r="Q4101" t="s">
        <v>8334</v>
      </c>
      <c r="R4101" t="s">
        <v>8335</v>
      </c>
      <c r="S4101" s="13">
        <f t="shared" si="257"/>
        <v>42570.850381944445</v>
      </c>
      <c r="T4101" s="13">
        <f t="shared" si="258"/>
        <v>42615.642048611109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9"/>
        <v>0</v>
      </c>
      <c r="P4102" s="6" t="e">
        <f t="shared" si="256"/>
        <v>#DIV/0!</v>
      </c>
      <c r="Q4102" t="s">
        <v>8334</v>
      </c>
      <c r="R4102" t="s">
        <v>8335</v>
      </c>
      <c r="S4102" s="13">
        <f t="shared" si="257"/>
        <v>41927.124884259261</v>
      </c>
      <c r="T4102" s="13">
        <f t="shared" si="258"/>
        <v>41936.916550925926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9"/>
        <v>0</v>
      </c>
      <c r="P4103" s="6" t="e">
        <f t="shared" si="256"/>
        <v>#DIV/0!</v>
      </c>
      <c r="Q4103" t="s">
        <v>8334</v>
      </c>
      <c r="R4103" t="s">
        <v>8335</v>
      </c>
      <c r="S4103" s="13">
        <f t="shared" si="257"/>
        <v>42730.903726851851</v>
      </c>
      <c r="T4103" s="13">
        <f t="shared" si="258"/>
        <v>42760.695393518516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9"/>
        <v>0.27400000000000002</v>
      </c>
      <c r="P4104" s="6">
        <f t="shared" si="256"/>
        <v>22.833333333333332</v>
      </c>
      <c r="Q4104" t="s">
        <v>8334</v>
      </c>
      <c r="R4104" t="s">
        <v>8335</v>
      </c>
      <c r="S4104" s="13">
        <f t="shared" si="257"/>
        <v>42475.848067129627</v>
      </c>
      <c r="T4104" s="13">
        <f t="shared" si="258"/>
        <v>42505.639733796292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9"/>
        <v>0.1</v>
      </c>
      <c r="P4105" s="6">
        <f t="shared" si="256"/>
        <v>16.666666666666668</v>
      </c>
      <c r="Q4105" t="s">
        <v>8334</v>
      </c>
      <c r="R4105" t="s">
        <v>8335</v>
      </c>
      <c r="S4105" s="13">
        <f t="shared" si="257"/>
        <v>42188.83293981482</v>
      </c>
      <c r="T4105" s="13">
        <f t="shared" si="258"/>
        <v>42242.563888888886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9"/>
        <v>0.21366666666666667</v>
      </c>
      <c r="P4106" s="6">
        <f t="shared" si="256"/>
        <v>45.785714285714285</v>
      </c>
      <c r="Q4106" t="s">
        <v>8334</v>
      </c>
      <c r="R4106" t="s">
        <v>8335</v>
      </c>
      <c r="S4106" s="13">
        <f t="shared" si="257"/>
        <v>42640.278171296297</v>
      </c>
      <c r="T4106" s="13">
        <f t="shared" si="258"/>
        <v>42670.069837962961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9"/>
        <v>6.9696969696969702E-2</v>
      </c>
      <c r="P4107" s="6">
        <f t="shared" si="256"/>
        <v>383.33333333333331</v>
      </c>
      <c r="Q4107" t="s">
        <v>8334</v>
      </c>
      <c r="R4107" t="s">
        <v>8335</v>
      </c>
      <c r="S4107" s="13">
        <f t="shared" si="257"/>
        <v>42697.010520833333</v>
      </c>
      <c r="T4107" s="13">
        <f t="shared" si="258"/>
        <v>42729.802187499998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9"/>
        <v>0.70599999999999996</v>
      </c>
      <c r="P4108" s="6">
        <f t="shared" si="256"/>
        <v>106.96969696969697</v>
      </c>
      <c r="Q4108" t="s">
        <v>8334</v>
      </c>
      <c r="R4108" t="s">
        <v>8335</v>
      </c>
      <c r="S4108" s="13">
        <f t="shared" si="257"/>
        <v>42053.049375000002</v>
      </c>
      <c r="T4108" s="13">
        <f t="shared" si="258"/>
        <v>42095.833333333336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9"/>
        <v>2.0500000000000001E-2</v>
      </c>
      <c r="P4109" s="6">
        <f t="shared" si="256"/>
        <v>10.25</v>
      </c>
      <c r="Q4109" t="s">
        <v>8334</v>
      </c>
      <c r="R4109" t="s">
        <v>8335</v>
      </c>
      <c r="S4109" s="13">
        <f t="shared" si="257"/>
        <v>41883.916678240741</v>
      </c>
      <c r="T4109" s="13">
        <f t="shared" si="258"/>
        <v>41906.708344907405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9"/>
        <v>1.9666666666666666E-2</v>
      </c>
      <c r="P4110" s="6">
        <f t="shared" si="256"/>
        <v>59</v>
      </c>
      <c r="Q4110" t="s">
        <v>8334</v>
      </c>
      <c r="R4110" t="s">
        <v>8335</v>
      </c>
      <c r="S4110" s="13">
        <f t="shared" si="257"/>
        <v>42767.031678240746</v>
      </c>
      <c r="T4110" s="13">
        <f t="shared" si="258"/>
        <v>42796.999999999993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9"/>
        <v>0</v>
      </c>
      <c r="P4111" s="6" t="e">
        <f t="shared" si="256"/>
        <v>#DIV/0!</v>
      </c>
      <c r="Q4111" t="s">
        <v>8334</v>
      </c>
      <c r="R4111" t="s">
        <v>8335</v>
      </c>
      <c r="S4111" s="13">
        <f t="shared" si="257"/>
        <v>42307.539398148147</v>
      </c>
      <c r="T4111" s="13">
        <f t="shared" si="258"/>
        <v>42337.372731481482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9"/>
        <v>0.28666666666666668</v>
      </c>
      <c r="P4112" s="6">
        <f t="shared" si="256"/>
        <v>14.333333333333334</v>
      </c>
      <c r="Q4112" t="s">
        <v>8334</v>
      </c>
      <c r="R4112" t="s">
        <v>8335</v>
      </c>
      <c r="S4112" s="13">
        <f t="shared" si="257"/>
        <v>42512.626747685179</v>
      </c>
      <c r="T4112" s="13">
        <f t="shared" si="258"/>
        <v>42572.418414351843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9"/>
        <v>3.1333333333333331E-2</v>
      </c>
      <c r="P4113" s="6">
        <f t="shared" si="256"/>
        <v>15.666666666666666</v>
      </c>
      <c r="Q4113" t="s">
        <v>8334</v>
      </c>
      <c r="R4113" t="s">
        <v>8335</v>
      </c>
      <c r="S4113" s="13">
        <f t="shared" si="257"/>
        <v>42029.135879629626</v>
      </c>
      <c r="T4113" s="13">
        <f t="shared" si="258"/>
        <v>42058.927546296291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9"/>
        <v>4.0000000000000002E-4</v>
      </c>
      <c r="P4114" s="6">
        <f t="shared" si="256"/>
        <v>1</v>
      </c>
      <c r="Q4114" t="s">
        <v>8334</v>
      </c>
      <c r="R4114" t="s">
        <v>8335</v>
      </c>
      <c r="S4114" s="13">
        <f t="shared" si="257"/>
        <v>42400.946597222224</v>
      </c>
      <c r="T4114" s="13">
        <f t="shared" si="258"/>
        <v>42427.791666666664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9"/>
        <v>2E-3</v>
      </c>
      <c r="P4115" s="6">
        <f t="shared" si="256"/>
        <v>1</v>
      </c>
      <c r="Q4115" t="s">
        <v>8334</v>
      </c>
      <c r="R4115" t="s">
        <v>8335</v>
      </c>
      <c r="S4115" s="13">
        <f t="shared" si="257"/>
        <v>42358.573182870372</v>
      </c>
      <c r="T4115" s="13">
        <f t="shared" si="258"/>
        <v>42377.06527777778</v>
      </c>
    </row>
    <row r="4116" spans="1:20">
      <c r="E4116" s="6"/>
    </row>
  </sheetData>
  <conditionalFormatting sqref="F1:F1048576">
    <cfRule type="cellIs" dxfId="3" priority="2" operator="equal">
      <formula>"canceled"</formula>
    </cfRule>
    <cfRule type="cellIs" dxfId="2" priority="3" operator="equal">
      <formula>"live"</formula>
    </cfRule>
    <cfRule type="cellIs" dxfId="1" priority="5" operator="equal">
      <formula>"Successful"</formula>
    </cfRule>
    <cfRule type="cellIs" dxfId="0" priority="6" operator="equal">
      <formula>"failed"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theme="9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56FCC-AE81-4D63-AC9B-0C4958861CB3}">
  <sheetPr codeName="Sheet1"/>
  <dimension ref="A1:G15"/>
  <sheetViews>
    <sheetView workbookViewId="0">
      <selection activeCell="E3" sqref="E3"/>
    </sheetView>
  </sheetViews>
  <sheetFormatPr baseColWidth="10" defaultColWidth="8.83203125" defaultRowHeight="15"/>
  <cols>
    <col min="1" max="1" width="13.5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7.33203125" bestFit="1" customWidth="1"/>
    <col min="7" max="7" width="11.33203125" bestFit="1" customWidth="1"/>
  </cols>
  <sheetData>
    <row r="1" spans="1:7">
      <c r="A1" s="9" t="s">
        <v>8223</v>
      </c>
      <c r="B1" t="s">
        <v>8326</v>
      </c>
    </row>
    <row r="3" spans="1:7">
      <c r="A3" s="9" t="s">
        <v>8325</v>
      </c>
      <c r="B3" s="9" t="s">
        <v>8324</v>
      </c>
    </row>
    <row r="4" spans="1:7">
      <c r="A4" s="9" t="s">
        <v>8321</v>
      </c>
      <c r="B4" t="s">
        <v>8220</v>
      </c>
      <c r="C4" t="s">
        <v>8221</v>
      </c>
      <c r="D4" t="s">
        <v>8222</v>
      </c>
      <c r="E4" t="s">
        <v>8219</v>
      </c>
      <c r="F4" t="s">
        <v>8322</v>
      </c>
      <c r="G4" t="s">
        <v>8323</v>
      </c>
    </row>
    <row r="5" spans="1:7">
      <c r="A5" s="10" t="s">
        <v>8327</v>
      </c>
      <c r="B5" s="11">
        <v>40</v>
      </c>
      <c r="C5" s="11">
        <v>180</v>
      </c>
      <c r="D5" s="11"/>
      <c r="E5" s="11">
        <v>300</v>
      </c>
      <c r="F5" s="11"/>
      <c r="G5" s="11">
        <v>520</v>
      </c>
    </row>
    <row r="6" spans="1:7">
      <c r="A6" s="10" t="s">
        <v>8315</v>
      </c>
      <c r="B6" s="11">
        <v>20</v>
      </c>
      <c r="C6" s="11">
        <v>140</v>
      </c>
      <c r="D6" s="11">
        <v>6</v>
      </c>
      <c r="E6" s="11">
        <v>34</v>
      </c>
      <c r="F6" s="11"/>
      <c r="G6" s="11">
        <v>200</v>
      </c>
    </row>
    <row r="7" spans="1:7">
      <c r="A7" s="10" t="s">
        <v>8345</v>
      </c>
      <c r="B7" s="11"/>
      <c r="C7" s="11">
        <v>140</v>
      </c>
      <c r="D7" s="11"/>
      <c r="E7" s="11">
        <v>80</v>
      </c>
      <c r="F7" s="11"/>
      <c r="G7" s="11">
        <v>220</v>
      </c>
    </row>
    <row r="8" spans="1:7">
      <c r="A8" s="10" t="s">
        <v>8343</v>
      </c>
      <c r="B8" s="11">
        <v>24</v>
      </c>
      <c r="C8" s="11"/>
      <c r="D8" s="11"/>
      <c r="E8" s="11"/>
      <c r="F8" s="11"/>
      <c r="G8" s="11">
        <v>24</v>
      </c>
    </row>
    <row r="9" spans="1:7">
      <c r="A9" s="10" t="s">
        <v>8342</v>
      </c>
      <c r="B9" s="11">
        <v>20</v>
      </c>
      <c r="C9" s="11">
        <v>120</v>
      </c>
      <c r="D9" s="11">
        <v>20</v>
      </c>
      <c r="E9" s="11">
        <v>540</v>
      </c>
      <c r="F9" s="11"/>
      <c r="G9" s="11">
        <v>700</v>
      </c>
    </row>
    <row r="10" spans="1:7">
      <c r="A10" s="10" t="s">
        <v>8347</v>
      </c>
      <c r="B10" s="11"/>
      <c r="C10" s="11">
        <v>117</v>
      </c>
      <c r="D10" s="11"/>
      <c r="E10" s="11">
        <v>103</v>
      </c>
      <c r="F10" s="11"/>
      <c r="G10" s="11">
        <v>220</v>
      </c>
    </row>
    <row r="11" spans="1:7">
      <c r="A11" s="10" t="s">
        <v>8339</v>
      </c>
      <c r="B11" s="11">
        <v>30</v>
      </c>
      <c r="C11" s="11">
        <v>127</v>
      </c>
      <c r="D11" s="11"/>
      <c r="E11" s="11">
        <v>80</v>
      </c>
      <c r="F11" s="11"/>
      <c r="G11" s="11">
        <v>237</v>
      </c>
    </row>
    <row r="12" spans="1:7">
      <c r="A12" s="10" t="s">
        <v>8336</v>
      </c>
      <c r="B12" s="11">
        <v>178</v>
      </c>
      <c r="C12" s="11">
        <v>213</v>
      </c>
      <c r="D12" s="11"/>
      <c r="E12" s="11">
        <v>209</v>
      </c>
      <c r="F12" s="11"/>
      <c r="G12" s="11">
        <v>600</v>
      </c>
    </row>
    <row r="13" spans="1:7">
      <c r="A13" s="10" t="s">
        <v>8334</v>
      </c>
      <c r="B13" s="11">
        <v>37</v>
      </c>
      <c r="C13" s="11">
        <v>493</v>
      </c>
      <c r="D13" s="11">
        <v>24</v>
      </c>
      <c r="E13" s="11">
        <v>839</v>
      </c>
      <c r="F13" s="11"/>
      <c r="G13" s="11">
        <v>1393</v>
      </c>
    </row>
    <row r="14" spans="1:7">
      <c r="A14" s="10" t="s">
        <v>8322</v>
      </c>
      <c r="B14" s="11"/>
      <c r="C14" s="11"/>
      <c r="D14" s="11"/>
      <c r="E14" s="11"/>
      <c r="F14" s="11"/>
      <c r="G14" s="11"/>
    </row>
    <row r="15" spans="1:7">
      <c r="A15" s="10" t="s">
        <v>8323</v>
      </c>
      <c r="B15" s="11">
        <v>349</v>
      </c>
      <c r="C15" s="11">
        <v>1530</v>
      </c>
      <c r="D15" s="11">
        <v>50</v>
      </c>
      <c r="E15" s="11">
        <v>2185</v>
      </c>
      <c r="F15" s="11"/>
      <c r="G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ED776-6F45-4935-845B-DBC5D1361E9D}">
  <sheetPr codeName="Sheet2"/>
  <dimension ref="A1:G48"/>
  <sheetViews>
    <sheetView topLeftCell="A16" workbookViewId="0">
      <selection activeCell="A3" sqref="A3"/>
    </sheetView>
  </sheetViews>
  <sheetFormatPr baseColWidth="10" defaultColWidth="8.83203125" defaultRowHeight="15"/>
  <cols>
    <col min="1" max="1" width="16.83203125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7.33203125" bestFit="1" customWidth="1"/>
    <col min="7" max="7" width="11.33203125" bestFit="1" customWidth="1"/>
  </cols>
  <sheetData>
    <row r="1" spans="1:7">
      <c r="A1" s="9" t="s">
        <v>8223</v>
      </c>
      <c r="B1" t="s">
        <v>8326</v>
      </c>
    </row>
    <row r="2" spans="1:7">
      <c r="A2" s="9" t="s">
        <v>8364</v>
      </c>
      <c r="B2" t="s">
        <v>8326</v>
      </c>
    </row>
    <row r="4" spans="1:7">
      <c r="A4" s="9" t="s">
        <v>8325</v>
      </c>
      <c r="B4" s="9" t="s">
        <v>8324</v>
      </c>
    </row>
    <row r="5" spans="1:7">
      <c r="A5" s="9" t="s">
        <v>8321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  <c r="G5" t="s">
        <v>8323</v>
      </c>
    </row>
    <row r="6" spans="1:7">
      <c r="A6" s="10" t="s">
        <v>8333</v>
      </c>
      <c r="B6" s="11"/>
      <c r="C6" s="11">
        <v>100</v>
      </c>
      <c r="D6" s="11"/>
      <c r="E6" s="11"/>
      <c r="F6" s="11"/>
      <c r="G6" s="11">
        <v>100</v>
      </c>
    </row>
    <row r="7" spans="1:7">
      <c r="A7" s="10" t="s">
        <v>8352</v>
      </c>
      <c r="B7" s="11">
        <v>20</v>
      </c>
      <c r="C7" s="11"/>
      <c r="D7" s="11"/>
      <c r="E7" s="11"/>
      <c r="F7" s="11"/>
      <c r="G7" s="11">
        <v>20</v>
      </c>
    </row>
    <row r="8" spans="1:7">
      <c r="A8" s="10" t="s">
        <v>8344</v>
      </c>
      <c r="B8" s="11">
        <v>24</v>
      </c>
      <c r="C8" s="11"/>
      <c r="D8" s="11"/>
      <c r="E8" s="11"/>
      <c r="F8" s="11"/>
      <c r="G8" s="11">
        <v>24</v>
      </c>
    </row>
    <row r="9" spans="1:7">
      <c r="A9" s="10" t="s">
        <v>8362</v>
      </c>
      <c r="B9" s="11"/>
      <c r="C9" s="11">
        <v>40</v>
      </c>
      <c r="D9" s="11"/>
      <c r="E9" s="11"/>
      <c r="F9" s="11"/>
      <c r="G9" s="11">
        <v>40</v>
      </c>
    </row>
    <row r="10" spans="1:7">
      <c r="A10" s="10" t="s">
        <v>8320</v>
      </c>
      <c r="B10" s="11"/>
      <c r="C10" s="11"/>
      <c r="D10" s="11"/>
      <c r="E10" s="11">
        <v>40</v>
      </c>
      <c r="F10" s="11"/>
      <c r="G10" s="11">
        <v>40</v>
      </c>
    </row>
    <row r="11" spans="1:7">
      <c r="A11" s="10" t="s">
        <v>8332</v>
      </c>
      <c r="B11" s="11"/>
      <c r="C11" s="11"/>
      <c r="D11" s="11"/>
      <c r="E11" s="11">
        <v>180</v>
      </c>
      <c r="F11" s="11"/>
      <c r="G11" s="11">
        <v>180</v>
      </c>
    </row>
    <row r="12" spans="1:7">
      <c r="A12" s="10" t="s">
        <v>8331</v>
      </c>
      <c r="B12" s="11"/>
      <c r="C12" s="11">
        <v>80</v>
      </c>
      <c r="D12" s="11"/>
      <c r="E12" s="11"/>
      <c r="F12" s="11"/>
      <c r="G12" s="11">
        <v>80</v>
      </c>
    </row>
    <row r="13" spans="1:7">
      <c r="A13" s="10" t="s">
        <v>8312</v>
      </c>
      <c r="B13" s="11"/>
      <c r="C13" s="11"/>
      <c r="D13" s="11"/>
      <c r="E13" s="11">
        <v>40</v>
      </c>
      <c r="F13" s="11"/>
      <c r="G13" s="11">
        <v>40</v>
      </c>
    </row>
    <row r="14" spans="1:7">
      <c r="A14" s="10" t="s">
        <v>8318</v>
      </c>
      <c r="B14" s="11"/>
      <c r="C14" s="11">
        <v>40</v>
      </c>
      <c r="D14" s="11">
        <v>20</v>
      </c>
      <c r="E14" s="11"/>
      <c r="F14" s="11"/>
      <c r="G14" s="11">
        <v>60</v>
      </c>
    </row>
    <row r="15" spans="1:7">
      <c r="A15" s="10" t="s">
        <v>8341</v>
      </c>
      <c r="B15" s="11"/>
      <c r="C15" s="11">
        <v>40</v>
      </c>
      <c r="D15" s="11"/>
      <c r="E15" s="11"/>
      <c r="F15" s="11"/>
      <c r="G15" s="11">
        <v>40</v>
      </c>
    </row>
    <row r="16" spans="1:7">
      <c r="A16" s="10" t="s">
        <v>8346</v>
      </c>
      <c r="B16" s="11">
        <v>20</v>
      </c>
      <c r="C16" s="11">
        <v>120</v>
      </c>
      <c r="D16" s="11"/>
      <c r="E16" s="11"/>
      <c r="F16" s="11"/>
      <c r="G16" s="11">
        <v>140</v>
      </c>
    </row>
    <row r="17" spans="1:7">
      <c r="A17" s="10" t="s">
        <v>8354</v>
      </c>
      <c r="B17" s="11"/>
      <c r="C17" s="11">
        <v>20</v>
      </c>
      <c r="D17" s="11"/>
      <c r="E17" s="11"/>
      <c r="F17" s="11"/>
      <c r="G17" s="11">
        <v>20</v>
      </c>
    </row>
    <row r="18" spans="1:7">
      <c r="A18" s="10" t="s">
        <v>8355</v>
      </c>
      <c r="B18" s="11"/>
      <c r="C18" s="11"/>
      <c r="D18" s="11"/>
      <c r="E18" s="11">
        <v>140</v>
      </c>
      <c r="F18" s="11"/>
      <c r="G18" s="11">
        <v>140</v>
      </c>
    </row>
    <row r="19" spans="1:7">
      <c r="A19" s="10" t="s">
        <v>8311</v>
      </c>
      <c r="B19" s="11"/>
      <c r="C19" s="11">
        <v>20</v>
      </c>
      <c r="D19" s="11"/>
      <c r="E19" s="11">
        <v>140</v>
      </c>
      <c r="F19" s="11"/>
      <c r="G19" s="11">
        <v>160</v>
      </c>
    </row>
    <row r="20" spans="1:7">
      <c r="A20" s="10" t="s">
        <v>8310</v>
      </c>
      <c r="B20" s="11"/>
      <c r="C20" s="11">
        <v>60</v>
      </c>
      <c r="D20" s="11"/>
      <c r="E20" s="11"/>
      <c r="F20" s="11"/>
      <c r="G20" s="11">
        <v>60</v>
      </c>
    </row>
    <row r="21" spans="1:7">
      <c r="A21" s="10" t="s">
        <v>8360</v>
      </c>
      <c r="B21" s="11"/>
      <c r="C21" s="11">
        <v>11</v>
      </c>
      <c r="D21" s="11"/>
      <c r="E21" s="11">
        <v>9</v>
      </c>
      <c r="F21" s="11"/>
      <c r="G21" s="11">
        <v>20</v>
      </c>
    </row>
    <row r="22" spans="1:7">
      <c r="A22" s="10" t="s">
        <v>8309</v>
      </c>
      <c r="B22" s="11"/>
      <c r="C22" s="11"/>
      <c r="D22" s="11"/>
      <c r="E22" s="11">
        <v>20</v>
      </c>
      <c r="F22" s="11"/>
      <c r="G22" s="11">
        <v>20</v>
      </c>
    </row>
    <row r="23" spans="1:7">
      <c r="A23" s="10" t="s">
        <v>8314</v>
      </c>
      <c r="B23" s="11"/>
      <c r="C23" s="11">
        <v>40</v>
      </c>
      <c r="D23" s="11"/>
      <c r="E23" s="11"/>
      <c r="F23" s="11"/>
      <c r="G23" s="11">
        <v>40</v>
      </c>
    </row>
    <row r="24" spans="1:7">
      <c r="A24" s="10" t="s">
        <v>8363</v>
      </c>
      <c r="B24" s="11">
        <v>20</v>
      </c>
      <c r="C24" s="11">
        <v>60</v>
      </c>
      <c r="D24" s="11"/>
      <c r="E24" s="11">
        <v>60</v>
      </c>
      <c r="F24" s="11"/>
      <c r="G24" s="11">
        <v>140</v>
      </c>
    </row>
    <row r="25" spans="1:7">
      <c r="A25" s="10" t="s">
        <v>8351</v>
      </c>
      <c r="B25" s="11"/>
      <c r="C25" s="11">
        <v>20</v>
      </c>
      <c r="D25" s="11"/>
      <c r="E25" s="11"/>
      <c r="F25" s="11"/>
      <c r="G25" s="11">
        <v>20</v>
      </c>
    </row>
    <row r="26" spans="1:7">
      <c r="A26" s="10" t="s">
        <v>8340</v>
      </c>
      <c r="B26" s="11"/>
      <c r="C26" s="11"/>
      <c r="D26" s="11"/>
      <c r="E26" s="11">
        <v>60</v>
      </c>
      <c r="F26" s="11"/>
      <c r="G26" s="11">
        <v>60</v>
      </c>
    </row>
    <row r="27" spans="1:7">
      <c r="A27" s="10" t="s">
        <v>8356</v>
      </c>
      <c r="B27" s="11"/>
      <c r="C27" s="11">
        <v>20</v>
      </c>
      <c r="D27" s="11"/>
      <c r="E27" s="11"/>
      <c r="F27" s="11"/>
      <c r="G27" s="11">
        <v>20</v>
      </c>
    </row>
    <row r="28" spans="1:7">
      <c r="A28" s="10" t="s">
        <v>8348</v>
      </c>
      <c r="B28" s="11"/>
      <c r="C28" s="11">
        <v>57</v>
      </c>
      <c r="D28" s="11"/>
      <c r="E28" s="11">
        <v>103</v>
      </c>
      <c r="F28" s="11"/>
      <c r="G28" s="11">
        <v>160</v>
      </c>
    </row>
    <row r="29" spans="1:7">
      <c r="A29" s="10" t="s">
        <v>8353</v>
      </c>
      <c r="B29" s="11"/>
      <c r="C29" s="11">
        <v>20</v>
      </c>
      <c r="D29" s="11"/>
      <c r="E29" s="11"/>
      <c r="F29" s="11"/>
      <c r="G29" s="11">
        <v>20</v>
      </c>
    </row>
    <row r="30" spans="1:7">
      <c r="A30" s="10" t="s">
        <v>8335</v>
      </c>
      <c r="B30" s="11"/>
      <c r="C30" s="11">
        <v>353</v>
      </c>
      <c r="D30" s="11">
        <v>19</v>
      </c>
      <c r="E30" s="11">
        <v>694</v>
      </c>
      <c r="F30" s="11"/>
      <c r="G30" s="11">
        <v>1066</v>
      </c>
    </row>
    <row r="31" spans="1:7">
      <c r="A31" s="10" t="s">
        <v>8317</v>
      </c>
      <c r="B31" s="11"/>
      <c r="C31" s="11"/>
      <c r="D31" s="11"/>
      <c r="E31" s="11">
        <v>40</v>
      </c>
      <c r="F31" s="11"/>
      <c r="G31" s="11">
        <v>40</v>
      </c>
    </row>
    <row r="32" spans="1:7">
      <c r="A32" s="10" t="s">
        <v>8350</v>
      </c>
      <c r="B32" s="11"/>
      <c r="C32" s="11"/>
      <c r="D32" s="11"/>
      <c r="E32" s="11">
        <v>20</v>
      </c>
      <c r="F32" s="11"/>
      <c r="G32" s="11">
        <v>20</v>
      </c>
    </row>
    <row r="33" spans="1:7">
      <c r="A33" s="10" t="s">
        <v>8358</v>
      </c>
      <c r="B33" s="11"/>
      <c r="C33" s="11">
        <v>20</v>
      </c>
      <c r="D33" s="11"/>
      <c r="E33" s="11"/>
      <c r="F33" s="11"/>
      <c r="G33" s="11">
        <v>20</v>
      </c>
    </row>
    <row r="34" spans="1:7">
      <c r="A34" s="10" t="s">
        <v>8308</v>
      </c>
      <c r="B34" s="11"/>
      <c r="C34" s="11"/>
      <c r="D34" s="11"/>
      <c r="E34" s="11">
        <v>260</v>
      </c>
      <c r="F34" s="11"/>
      <c r="G34" s="11">
        <v>260</v>
      </c>
    </row>
    <row r="35" spans="1:7">
      <c r="A35" s="10" t="s">
        <v>8330</v>
      </c>
      <c r="B35" s="11">
        <v>40</v>
      </c>
      <c r="C35" s="11"/>
      <c r="D35" s="11"/>
      <c r="E35" s="11"/>
      <c r="F35" s="11"/>
      <c r="G35" s="11">
        <v>40</v>
      </c>
    </row>
    <row r="36" spans="1:7">
      <c r="A36" s="10" t="s">
        <v>8329</v>
      </c>
      <c r="B36" s="11"/>
      <c r="C36" s="11"/>
      <c r="D36" s="11"/>
      <c r="E36" s="11">
        <v>60</v>
      </c>
      <c r="F36" s="11"/>
      <c r="G36" s="11">
        <v>60</v>
      </c>
    </row>
    <row r="37" spans="1:7">
      <c r="A37" s="10" t="s">
        <v>8357</v>
      </c>
      <c r="B37" s="11"/>
      <c r="C37" s="11"/>
      <c r="D37" s="11">
        <v>6</v>
      </c>
      <c r="E37" s="11">
        <v>34</v>
      </c>
      <c r="F37" s="11"/>
      <c r="G37" s="11">
        <v>40</v>
      </c>
    </row>
    <row r="38" spans="1:7">
      <c r="A38" s="10" t="s">
        <v>8359</v>
      </c>
      <c r="B38" s="11">
        <v>18</v>
      </c>
      <c r="C38" s="11">
        <v>2</v>
      </c>
      <c r="D38" s="11"/>
      <c r="E38" s="11">
        <v>40</v>
      </c>
      <c r="F38" s="11"/>
      <c r="G38" s="11">
        <v>60</v>
      </c>
    </row>
    <row r="39" spans="1:7">
      <c r="A39" s="10" t="s">
        <v>8361</v>
      </c>
      <c r="B39" s="11">
        <v>17</v>
      </c>
      <c r="C39" s="11">
        <v>80</v>
      </c>
      <c r="D39" s="11">
        <v>5</v>
      </c>
      <c r="E39" s="11">
        <v>85</v>
      </c>
      <c r="F39" s="11"/>
      <c r="G39" s="11">
        <v>187</v>
      </c>
    </row>
    <row r="40" spans="1:7">
      <c r="A40" s="10" t="s">
        <v>8319</v>
      </c>
      <c r="B40" s="11"/>
      <c r="C40" s="11"/>
      <c r="D40" s="11"/>
      <c r="E40" s="11">
        <v>80</v>
      </c>
      <c r="F40" s="11"/>
      <c r="G40" s="11">
        <v>80</v>
      </c>
    </row>
    <row r="41" spans="1:7">
      <c r="A41" s="10" t="s">
        <v>8328</v>
      </c>
      <c r="B41" s="11"/>
      <c r="C41" s="11"/>
      <c r="D41" s="11"/>
      <c r="E41" s="11">
        <v>60</v>
      </c>
      <c r="F41" s="11"/>
      <c r="G41" s="11">
        <v>60</v>
      </c>
    </row>
    <row r="42" spans="1:7">
      <c r="A42" s="10" t="s">
        <v>8349</v>
      </c>
      <c r="B42" s="11">
        <v>10</v>
      </c>
      <c r="C42" s="11">
        <v>47</v>
      </c>
      <c r="D42" s="11"/>
      <c r="E42" s="11"/>
      <c r="F42" s="11"/>
      <c r="G42" s="11">
        <v>57</v>
      </c>
    </row>
    <row r="43" spans="1:7">
      <c r="A43" s="10" t="s">
        <v>8313</v>
      </c>
      <c r="B43" s="11"/>
      <c r="C43" s="11">
        <v>100</v>
      </c>
      <c r="D43" s="11"/>
      <c r="E43" s="11"/>
      <c r="F43" s="11"/>
      <c r="G43" s="11">
        <v>100</v>
      </c>
    </row>
    <row r="44" spans="1:7">
      <c r="A44" s="10" t="s">
        <v>8338</v>
      </c>
      <c r="B44" s="11">
        <v>60</v>
      </c>
      <c r="C44" s="11">
        <v>120</v>
      </c>
      <c r="D44" s="11"/>
      <c r="E44" s="11">
        <v>20</v>
      </c>
      <c r="F44" s="11"/>
      <c r="G44" s="11">
        <v>200</v>
      </c>
    </row>
    <row r="45" spans="1:7">
      <c r="A45" s="10" t="s">
        <v>8337</v>
      </c>
      <c r="B45" s="11">
        <v>100</v>
      </c>
      <c r="C45" s="11">
        <v>60</v>
      </c>
      <c r="D45" s="11"/>
      <c r="E45" s="11"/>
      <c r="F45" s="11"/>
      <c r="G45" s="11">
        <v>160</v>
      </c>
    </row>
    <row r="46" spans="1:7">
      <c r="A46" s="10" t="s">
        <v>8316</v>
      </c>
      <c r="B46" s="11">
        <v>20</v>
      </c>
      <c r="C46" s="11"/>
      <c r="D46" s="11"/>
      <c r="E46" s="11"/>
      <c r="F46" s="11"/>
      <c r="G46" s="11">
        <v>20</v>
      </c>
    </row>
    <row r="47" spans="1:7">
      <c r="A47" s="10" t="s">
        <v>8322</v>
      </c>
      <c r="B47" s="11"/>
      <c r="C47" s="11"/>
      <c r="D47" s="11"/>
      <c r="E47" s="11"/>
      <c r="F47" s="11"/>
      <c r="G47" s="11"/>
    </row>
    <row r="48" spans="1:7">
      <c r="A48" s="10" t="s">
        <v>8323</v>
      </c>
      <c r="B48" s="11">
        <v>349</v>
      </c>
      <c r="C48" s="11">
        <v>1530</v>
      </c>
      <c r="D48" s="11">
        <v>50</v>
      </c>
      <c r="E48" s="11">
        <v>2185</v>
      </c>
      <c r="F48" s="11"/>
      <c r="G4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34D78-4F04-4936-A9A2-77BDF7EF84B1}">
  <sheetPr codeName="Sheet3"/>
  <dimension ref="A1:G19"/>
  <sheetViews>
    <sheetView workbookViewId="0">
      <selection activeCell="B7" sqref="B7"/>
    </sheetView>
  </sheetViews>
  <sheetFormatPr baseColWidth="10" defaultColWidth="8.83203125" defaultRowHeight="15"/>
  <cols>
    <col min="1" max="1" width="13.5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7.33203125" bestFit="1" customWidth="1"/>
    <col min="7" max="7" width="11.33203125" bestFit="1" customWidth="1"/>
    <col min="8" max="8" width="13.5" bestFit="1" customWidth="1"/>
    <col min="9" max="9" width="14" bestFit="1" customWidth="1"/>
    <col min="10" max="10" width="13.5" bestFit="1" customWidth="1"/>
    <col min="11" max="11" width="14" bestFit="1" customWidth="1"/>
    <col min="12" max="12" width="18.5" bestFit="1" customWidth="1"/>
    <col min="13" max="13" width="19" bestFit="1" customWidth="1"/>
  </cols>
  <sheetData>
    <row r="1" spans="1:7">
      <c r="A1" s="9" t="s">
        <v>8364</v>
      </c>
      <c r="B1" t="s">
        <v>8326</v>
      </c>
    </row>
    <row r="2" spans="1:7">
      <c r="A2" s="9" t="s">
        <v>8380</v>
      </c>
      <c r="B2" t="s">
        <v>8326</v>
      </c>
    </row>
    <row r="4" spans="1:7">
      <c r="A4" s="9" t="s">
        <v>8325</v>
      </c>
      <c r="B4" s="9" t="s">
        <v>8324</v>
      </c>
    </row>
    <row r="5" spans="1:7">
      <c r="A5" s="9" t="s">
        <v>8321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  <c r="G5" t="s">
        <v>8323</v>
      </c>
    </row>
    <row r="6" spans="1:7">
      <c r="A6" s="10" t="s">
        <v>8322</v>
      </c>
      <c r="B6" s="11"/>
      <c r="C6" s="11"/>
      <c r="D6" s="11"/>
      <c r="E6" s="11"/>
      <c r="F6" s="11"/>
      <c r="G6" s="11"/>
    </row>
    <row r="7" spans="1:7">
      <c r="A7" s="10" t="s">
        <v>8373</v>
      </c>
      <c r="B7" s="11">
        <v>34</v>
      </c>
      <c r="C7" s="11">
        <v>149</v>
      </c>
      <c r="D7" s="11">
        <v>2</v>
      </c>
      <c r="E7" s="11">
        <v>183</v>
      </c>
      <c r="F7" s="11"/>
      <c r="G7" s="11">
        <v>368</v>
      </c>
    </row>
    <row r="8" spans="1:7">
      <c r="A8" s="10" t="s">
        <v>8374</v>
      </c>
      <c r="B8" s="11">
        <v>27</v>
      </c>
      <c r="C8" s="11">
        <v>105</v>
      </c>
      <c r="D8" s="11">
        <v>18</v>
      </c>
      <c r="E8" s="11">
        <v>202</v>
      </c>
      <c r="F8" s="11"/>
      <c r="G8" s="11">
        <v>352</v>
      </c>
    </row>
    <row r="9" spans="1:7">
      <c r="A9" s="10" t="s">
        <v>8375</v>
      </c>
      <c r="B9" s="11">
        <v>28</v>
      </c>
      <c r="C9" s="11">
        <v>108</v>
      </c>
      <c r="D9" s="11">
        <v>30</v>
      </c>
      <c r="E9" s="11">
        <v>179</v>
      </c>
      <c r="F9" s="11"/>
      <c r="G9" s="11">
        <v>345</v>
      </c>
    </row>
    <row r="10" spans="1:7">
      <c r="A10" s="10" t="s">
        <v>8376</v>
      </c>
      <c r="B10" s="11">
        <v>27</v>
      </c>
      <c r="C10" s="11">
        <v>103</v>
      </c>
      <c r="D10" s="11"/>
      <c r="E10" s="11">
        <v>193</v>
      </c>
      <c r="F10" s="11"/>
      <c r="G10" s="11">
        <v>323</v>
      </c>
    </row>
    <row r="11" spans="1:7">
      <c r="A11" s="10" t="s">
        <v>8377</v>
      </c>
      <c r="B11" s="11">
        <v>26</v>
      </c>
      <c r="C11" s="11">
        <v>126</v>
      </c>
      <c r="D11" s="11"/>
      <c r="E11" s="11">
        <v>233</v>
      </c>
      <c r="F11" s="11"/>
      <c r="G11" s="11">
        <v>385</v>
      </c>
    </row>
    <row r="12" spans="1:7">
      <c r="A12" s="10" t="s">
        <v>8378</v>
      </c>
      <c r="B12" s="11">
        <v>27</v>
      </c>
      <c r="C12" s="11">
        <v>148</v>
      </c>
      <c r="D12" s="11"/>
      <c r="E12" s="11">
        <v>213</v>
      </c>
      <c r="F12" s="11"/>
      <c r="G12" s="11">
        <v>388</v>
      </c>
    </row>
    <row r="13" spans="1:7">
      <c r="A13" s="10" t="s">
        <v>8379</v>
      </c>
      <c r="B13" s="11">
        <v>44</v>
      </c>
      <c r="C13" s="11">
        <v>148</v>
      </c>
      <c r="D13" s="11"/>
      <c r="E13" s="11">
        <v>192</v>
      </c>
      <c r="F13" s="11"/>
      <c r="G13" s="11">
        <v>384</v>
      </c>
    </row>
    <row r="14" spans="1:7">
      <c r="A14" s="10" t="s">
        <v>8368</v>
      </c>
      <c r="B14" s="11">
        <v>32</v>
      </c>
      <c r="C14" s="11">
        <v>134</v>
      </c>
      <c r="D14" s="11"/>
      <c r="E14" s="11">
        <v>167</v>
      </c>
      <c r="F14" s="11"/>
      <c r="G14" s="11">
        <v>333</v>
      </c>
    </row>
    <row r="15" spans="1:7">
      <c r="A15" s="10" t="s">
        <v>8369</v>
      </c>
      <c r="B15" s="11">
        <v>24</v>
      </c>
      <c r="C15" s="11">
        <v>127</v>
      </c>
      <c r="D15" s="11"/>
      <c r="E15" s="11">
        <v>148</v>
      </c>
      <c r="F15" s="11"/>
      <c r="G15" s="11">
        <v>299</v>
      </c>
    </row>
    <row r="16" spans="1:7">
      <c r="A16" s="10" t="s">
        <v>8370</v>
      </c>
      <c r="B16" s="11">
        <v>20</v>
      </c>
      <c r="C16" s="11">
        <v>150</v>
      </c>
      <c r="D16" s="11"/>
      <c r="E16" s="11">
        <v>184</v>
      </c>
      <c r="F16" s="11"/>
      <c r="G16" s="11">
        <v>354</v>
      </c>
    </row>
    <row r="17" spans="1:7">
      <c r="A17" s="10" t="s">
        <v>8371</v>
      </c>
      <c r="B17" s="11">
        <v>37</v>
      </c>
      <c r="C17" s="11">
        <v>113</v>
      </c>
      <c r="D17" s="11"/>
      <c r="E17" s="11">
        <v>180</v>
      </c>
      <c r="F17" s="11"/>
      <c r="G17" s="11">
        <v>330</v>
      </c>
    </row>
    <row r="18" spans="1:7">
      <c r="A18" s="10" t="s">
        <v>8372</v>
      </c>
      <c r="B18" s="11">
        <v>23</v>
      </c>
      <c r="C18" s="11">
        <v>119</v>
      </c>
      <c r="D18" s="11"/>
      <c r="E18" s="11">
        <v>111</v>
      </c>
      <c r="F18" s="11"/>
      <c r="G18" s="11">
        <v>253</v>
      </c>
    </row>
    <row r="19" spans="1:7">
      <c r="A19" s="10" t="s">
        <v>8323</v>
      </c>
      <c r="B19" s="11">
        <v>349</v>
      </c>
      <c r="C19" s="11">
        <v>1530</v>
      </c>
      <c r="D19" s="11">
        <v>50</v>
      </c>
      <c r="E19" s="11">
        <v>2185</v>
      </c>
      <c r="F19" s="11"/>
      <c r="G19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C9A54-9E86-3A46-A24F-ED4096EAED19}">
  <sheetPr codeName="Sheet6"/>
  <dimension ref="A1:H14"/>
  <sheetViews>
    <sheetView workbookViewId="0">
      <selection activeCell="E19" sqref="E19"/>
    </sheetView>
  </sheetViews>
  <sheetFormatPr baseColWidth="10" defaultColWidth="11.5" defaultRowHeight="15"/>
  <cols>
    <col min="1" max="1" width="27.5" customWidth="1"/>
    <col min="2" max="5" width="18.5" customWidth="1"/>
    <col min="6" max="6" width="21" customWidth="1"/>
    <col min="7" max="9" width="18.5" customWidth="1"/>
  </cols>
  <sheetData>
    <row r="1" spans="1:8">
      <c r="A1" t="s">
        <v>8381</v>
      </c>
      <c r="B1" t="s">
        <v>8399</v>
      </c>
      <c r="C1" t="s">
        <v>8398</v>
      </c>
      <c r="D1" t="s">
        <v>8397</v>
      </c>
      <c r="E1" t="s">
        <v>8396</v>
      </c>
      <c r="F1" t="s">
        <v>8395</v>
      </c>
      <c r="G1" t="s">
        <v>8394</v>
      </c>
      <c r="H1" t="s">
        <v>8393</v>
      </c>
    </row>
    <row r="2" spans="1:8">
      <c r="A2" t="s">
        <v>8400</v>
      </c>
      <c r="B2">
        <f>COUNTIFS(Data!$F$2:$F$4115,"=successful",Data!D$2:$D$4115,"&lt;=999")</f>
        <v>322</v>
      </c>
      <c r="C2">
        <f>COUNTIFS(Data!$F$2:$F$4115,"=failed",Data!$D$2:$D$4115,"&lt;=999")</f>
        <v>113</v>
      </c>
      <c r="D2">
        <f>COUNTIFS(Data!$F$2:$F$4115,"=canceled",Data!$D$2:$D$4115,"&lt;=999")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>
      <c r="A3" t="s">
        <v>8382</v>
      </c>
      <c r="B3">
        <f>COUNTIFS(Data!$F$2:$F$4115,"=successful",Data!$D$2:$D$4115,"&gt;999",Data!$D$2:$D$4115,"&lt;=4999")</f>
        <v>932</v>
      </c>
      <c r="C3">
        <f>COUNTIFS(Data!$F$2:$F$4115,"=failed",Data!$D$2:$D$4115,"&gt;999",Data!$D$2:$D$4115,"&lt;=4999")</f>
        <v>420</v>
      </c>
      <c r="D3">
        <f>COUNTIFS(Data!$F$2:$F$4115,"=canceled",Data!$D$2:$D$4115,"&gt;999",Data!$D$2:$D$4115,"&lt;=4999")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>
      <c r="A4" t="s">
        <v>8383</v>
      </c>
      <c r="B4">
        <f>COUNTIFS(Data!$F$2:$F$4115,"=successful",Data!$D$2:$D$4115,"&gt;4999",Data!$D$2:$D$4115,"&lt;=9999")</f>
        <v>381</v>
      </c>
      <c r="C4">
        <f>COUNTIFS(Data!$F$2:$F$4115,"=failed",Data!$D$2:$D$4115,"&gt;4999",Data!$D$2:$D$4115,"&lt;=9999")</f>
        <v>283</v>
      </c>
      <c r="D4">
        <f>COUNTIFS(Data!$F$2:$F$4115,"=canceled",Data!$D$2:$D$4115,"&gt;4999",Data!$D$2:$D$4115,"&lt;=9999")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>
      <c r="A5" t="s">
        <v>8384</v>
      </c>
      <c r="B5">
        <f>COUNTIFS(Data!$F$2:$F$4115,"=successful",Data!$D$2:$D$4115,"&gt;9999",Data!$D$2:$D$4115,"&lt;=14999")</f>
        <v>168</v>
      </c>
      <c r="C5">
        <f>COUNTIFS(Data!$F$2:$F$4115,"=failed",Data!$D$2:$D$4115,"&gt;9999",Data!$D$2:$D$4115,"&lt;=14999")</f>
        <v>144</v>
      </c>
      <c r="D5">
        <f>COUNTIFS(Data!$F$2:$F$4115,"=canceled",Data!$D$2:$D$4115,"&gt;9999",Data!$D$2:$D$4115,"&lt;=14999")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>
      <c r="A6" t="s">
        <v>8385</v>
      </c>
      <c r="B6">
        <f>COUNTIFS(Data!$F$2:$F$4115,"=successful",Data!$D$2:$D$4115,"&gt;14999",Data!$D$2:$D$4115,"&lt;=19999")</f>
        <v>94</v>
      </c>
      <c r="C6">
        <f>COUNTIFS(Data!$F$2:$F$4115,"=failed",Data!$D$2:$D$4115,"&gt;14999",Data!$D$2:$D$4115,"&lt;=19999")</f>
        <v>90</v>
      </c>
      <c r="D6">
        <f>COUNTIFS(Data!$F$2:$F$4115,"=canceled",Data!$D$2:$D$4115,"&gt;14999",Data!$D$2:$D$4115,"&lt;=19999")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>
      <c r="A7" t="s">
        <v>8386</v>
      </c>
      <c r="B7">
        <f>COUNTIFS(Data!$F$2:$F$4115,"=successful",Data!$D$2:$D$4115,"&gt;19999",Data!$D$2:$D$4115,"&lt;=24999")</f>
        <v>62</v>
      </c>
      <c r="C7">
        <f>COUNTIFS(Data!$F$2:$F$4115,"=failed",Data!$D$2:$D$4115,"&gt;19999",Data!$D$2:$D$4115,"&lt;=24999")</f>
        <v>72</v>
      </c>
      <c r="D7">
        <f>COUNTIFS(Data!$F$2:$F$4115,"=canceled",Data!$D$2:$D$4115,"&gt;19999",Data!$D$2:$D$4115,"&lt;=24999")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>
      <c r="A8" t="s">
        <v>8387</v>
      </c>
      <c r="B8">
        <f>COUNTIFS(Data!$F$2:$F$4115,"=successful",Data!$D$2:$D$4115,"&gt;24999",Data!$D$2:$D$4115,"&lt;=29999")</f>
        <v>55</v>
      </c>
      <c r="C8">
        <f>COUNTIFS(Data!$F$2:$F$4115,"=failed",Data!$D$2:$D$4115,"&gt;24999",Data!$D$2:$D$4115,"&lt;=29999")</f>
        <v>64</v>
      </c>
      <c r="D8">
        <f>COUNTIFS(Data!$F$2:$F$4115,"=canceled",Data!$D$2:$D$4115,"&gt;24999",Data!$D$2:$D$4115,"&lt;=29999")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>
      <c r="A9" t="s">
        <v>8388</v>
      </c>
      <c r="B9">
        <f>COUNTIFS(Data!$F$2:$F$4115,"=successful",Data!$D$2:$D$4115,"&gt;29999",Data!$D$2:$D$4115,"&lt;=34999")</f>
        <v>32</v>
      </c>
      <c r="C9">
        <f>COUNTIFS(Data!$F$2:$F$4115,"=failed",Data!$D$2:$D$4115,"&gt;29999",Data!$D$2:$D$4115,"&lt;=34999")</f>
        <v>37</v>
      </c>
      <c r="D9">
        <f>COUNTIFS(Data!$F$2:$F$4115,"=canceled",Data!$D$2:$D$4115,"&gt;29999",Data!$D$2:$D$4115,"&lt;=34999")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>
      <c r="A10" t="s">
        <v>8389</v>
      </c>
      <c r="B10">
        <f>COUNTIFS(Data!$F$2:$F$4115,"=successful",Data!$D$2:$D$4115,"&gt;34999",Data!$D$2:$D$4115,"&lt;=39999")</f>
        <v>26</v>
      </c>
      <c r="C10">
        <f>COUNTIFS(Data!$F$2:$F$4115,"=failed",Data!$D$2:$D$4115,"&gt;34999",Data!$D$2:$D$4115,"&lt;=39999")</f>
        <v>22</v>
      </c>
      <c r="D10">
        <f>COUNTIFS(Data!$F$2:$F$4115,"=canceled",Data!$D$2:$D$4115,"&gt;34999",Data!$D$2:$D$4115,"&lt;=39999")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>
      <c r="A11" t="s">
        <v>8390</v>
      </c>
      <c r="B11">
        <f>COUNTIFS(Data!$F$2:$F$4115,"=successful",Data!$D$2:$D$4115,"&gt;39999",Data!$D$2:$D$4115,"&lt;=44999")</f>
        <v>21</v>
      </c>
      <c r="C11">
        <f>COUNTIFS(Data!$F$2:$F$4115,"=failed",Data!$D$2:$D$4115,"&gt;39999",Data!$D$2:$D$4115,"&lt;=44999")</f>
        <v>16</v>
      </c>
      <c r="D11">
        <f>COUNTIFS(Data!$F$2:$F$4115,"=canceled",Data!$D$2:$D$4115,"&gt;39999",Data!$D$2:$D$4115,"&lt;=44999")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>
      <c r="A12" t="s">
        <v>8391</v>
      </c>
      <c r="B12">
        <f>COUNTIFS(Data!$F$2:$F$4115,"=successful",Data!$D$2:$D$4115,"&gt;44999",Data!$D$2:$D$4115,"&lt;=49999")</f>
        <v>6</v>
      </c>
      <c r="C12">
        <f>COUNTIFS(Data!$F$2:$F$4115,"=failed",Data!$D$2:$D$4115,"&gt;44999",Data!$D$2:$D$4115,"&lt;=49999")</f>
        <v>11</v>
      </c>
      <c r="D12">
        <f>COUNTIFS(Data!$F$2:$F$4115,"=canceled",Data!$D$2:$D$4115,"&gt;44999",Data!$D$2:$D$4115,"&lt;=49999")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>
      <c r="A13" t="s">
        <v>8392</v>
      </c>
      <c r="B13">
        <f>COUNTIFS(Data!$F$2:$F$4115,"=successful",Data!$D$2:$D$4115,"&gt;49999")</f>
        <v>86</v>
      </c>
      <c r="C13">
        <f>COUNTIFS(Data!$F$2:$F$4115,"=failed",Data!$D$2:$D$4115,"&gt;49999")</f>
        <v>258</v>
      </c>
      <c r="D13">
        <f>COUNTIFS(Data!$F$2:$F$4115,"=canceled",Data!$D$2:$D$4115,"&gt;49999")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  <row r="14" spans="1:8">
      <c r="F14" s="14"/>
      <c r="G14" s="14"/>
      <c r="H14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Exercise 1</vt:lpstr>
      <vt:lpstr>Exercise 2</vt:lpstr>
      <vt:lpstr>Exercise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2018-11-29T00:21:59Z</dcterms:modified>
</cp:coreProperties>
</file>