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dd\Documents\GitHub\quantum-cryptography\data\probabilities data final\extracted\"/>
    </mc:Choice>
  </mc:AlternateContent>
  <xr:revisionPtr revIDLastSave="0" documentId="13_ncr:1_{72D38814-0366-4229-A202-2CFCAA722CC2}" xr6:coauthVersionLast="47" xr6:coauthVersionMax="47" xr10:uidLastSave="{00000000-0000-0000-0000-000000000000}"/>
  <bookViews>
    <workbookView xWindow="-98" yWindow="-98" windowWidth="22695" windowHeight="14595" xr2:uid="{00000000-000D-0000-FFFF-FFFF00000000}"/>
  </bookViews>
  <sheets>
    <sheet name="Max_Val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8" i="1" l="1"/>
  <c r="E17" i="1"/>
  <c r="F24" i="1"/>
  <c r="F23" i="1"/>
  <c r="F22" i="1"/>
  <c r="F21" i="1"/>
  <c r="F20" i="1"/>
  <c r="F19" i="1"/>
  <c r="F18" i="1"/>
  <c r="F17" i="1"/>
  <c r="F16" i="1"/>
  <c r="F15" i="1"/>
  <c r="I6" i="1" s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F1" i="1"/>
  <c r="E24" i="1"/>
  <c r="E23" i="1"/>
  <c r="H9" i="1" s="1"/>
  <c r="E22" i="1"/>
  <c r="E21" i="1"/>
  <c r="E20" i="1"/>
  <c r="E19" i="1"/>
  <c r="H8" i="1" s="1"/>
  <c r="E16" i="1"/>
  <c r="E15" i="1"/>
  <c r="E14" i="1"/>
  <c r="E13" i="1"/>
  <c r="E12" i="1"/>
  <c r="E11" i="1"/>
  <c r="E10" i="1"/>
  <c r="E9" i="1"/>
  <c r="H4" i="1" s="1"/>
  <c r="E8" i="1"/>
  <c r="E7" i="1"/>
  <c r="E6" i="1"/>
  <c r="E5" i="1"/>
  <c r="E4" i="1"/>
  <c r="E3" i="1"/>
  <c r="H2" i="1"/>
  <c r="H7" i="1"/>
  <c r="E2" i="1"/>
  <c r="E1" i="1"/>
  <c r="I7" i="1" l="1"/>
  <c r="J7" i="1" s="1"/>
  <c r="I5" i="1"/>
  <c r="H3" i="1"/>
  <c r="H5" i="1"/>
  <c r="I2" i="1"/>
  <c r="J2" i="1" s="1"/>
  <c r="I3" i="1"/>
  <c r="I4" i="1"/>
  <c r="J4" i="1" s="1"/>
  <c r="I9" i="1"/>
  <c r="J9" i="1" s="1"/>
  <c r="I8" i="1"/>
  <c r="J8" i="1" s="1"/>
  <c r="H6" i="1"/>
  <c r="J6" i="1" s="1"/>
  <c r="J5" i="1" l="1"/>
  <c r="K5" i="1" s="1"/>
  <c r="J3" i="1"/>
  <c r="L3" i="1" s="1"/>
  <c r="M3" i="1" s="1"/>
  <c r="L4" i="1"/>
  <c r="M4" i="1" s="1"/>
  <c r="K4" i="1"/>
  <c r="L6" i="1"/>
  <c r="M6" i="1" s="1"/>
  <c r="K6" i="1"/>
  <c r="L2" i="1"/>
  <c r="M2" i="1" s="1"/>
  <c r="K2" i="1"/>
  <c r="L8" i="1"/>
  <c r="M8" i="1" s="1"/>
  <c r="K8" i="1"/>
  <c r="L7" i="1"/>
  <c r="M7" i="1" s="1"/>
  <c r="K7" i="1"/>
  <c r="L9" i="1"/>
  <c r="M9" i="1" s="1"/>
  <c r="K9" i="1"/>
  <c r="K3" i="1" l="1"/>
  <c r="L5" i="1"/>
  <c r="M5" i="1" s="1"/>
</calcChain>
</file>

<file path=xl/sharedStrings.xml><?xml version="1.0" encoding="utf-8"?>
<sst xmlns="http://schemas.openxmlformats.org/spreadsheetml/2006/main" count="43" uniqueCount="18">
  <si>
    <t>AVE ON AXIS</t>
  </si>
  <si>
    <t>AVE OFF AXIS</t>
  </si>
  <si>
    <t>P(ON AXIS)</t>
  </si>
  <si>
    <t>P(OFF AXIS)</t>
  </si>
  <si>
    <t>Shorthand</t>
  </si>
  <si>
    <t>0,0</t>
  </si>
  <si>
    <t>-45,0</t>
  </si>
  <si>
    <t>Background Voltage</t>
  </si>
  <si>
    <t>Error on Average</t>
  </si>
  <si>
    <t>ERROR</t>
  </si>
  <si>
    <t>0,45</t>
  </si>
  <si>
    <t>-45,45</t>
  </si>
  <si>
    <t>On Axis Max</t>
  </si>
  <si>
    <t>Off Axis Max</t>
  </si>
  <si>
    <t>45,0</t>
  </si>
  <si>
    <t>90,0</t>
  </si>
  <si>
    <t>45,45</t>
  </si>
  <si>
    <t>90,45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</si>
</sst>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1" fontId="0" fillId="0" borderId="0" xfId="0" applyNumberFormat="1"/>
    <xf numFmtId="0" fontId="16" fillId="0" borderId="0" xfId="0" applyFont="1"/>
    <xf numFmtId="0" fontId="0" fillId="0" borderId="0" xfId="0" quotePrefix="1"/>
    <xf numFmtId="0" fontId="18" fillId="0" borderId="0" xfId="0" applyFont="1"/>
    <xf numFmtId="0" fontId="19" fillId="0" borderId="0" xfId="0" applyFont="1"/>
    <xf numFmtId="0" fontId="16" fillId="0" borderId="0" xfId="0" applyFont="1" applyAlignment="1">
      <alignment horizontal="center"/>
    </xf>
    <xf numFmtId="0" fontId="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4"/>
  <sheetViews>
    <sheetView tabSelected="1" zoomScale="102" workbookViewId="0">
      <selection activeCell="I29" sqref="I29"/>
    </sheetView>
  </sheetViews>
  <sheetFormatPr defaultRowHeight="14.25" x14ac:dyDescent="0.45"/>
  <cols>
    <col min="4" max="4" width="15.796875" customWidth="1"/>
    <col min="5" max="5" width="17.6640625" customWidth="1"/>
    <col min="6" max="6" width="9.9296875" customWidth="1"/>
    <col min="7" max="7" width="9.796875" customWidth="1"/>
    <col min="8" max="8" width="12.9296875" customWidth="1"/>
    <col min="9" max="9" width="14.796875" customWidth="1"/>
    <col min="10" max="10" width="12.3984375" customWidth="1"/>
    <col min="11" max="11" width="13.46484375" customWidth="1"/>
    <col min="12" max="12" width="15" customWidth="1"/>
  </cols>
  <sheetData>
    <row r="1" spans="1:13" x14ac:dyDescent="0.45">
      <c r="A1" s="3" t="s">
        <v>6</v>
      </c>
      <c r="C1" s="1">
        <v>2.79999970999999</v>
      </c>
      <c r="D1" s="1">
        <v>5.5999994299999898</v>
      </c>
      <c r="E1" s="1">
        <f>(C1-H13)/H19</f>
        <v>0.25272724636363547</v>
      </c>
      <c r="F1" s="1">
        <f>(D1-H13)/H22</f>
        <v>0.4649999524999992</v>
      </c>
      <c r="G1" s="2" t="s">
        <v>4</v>
      </c>
      <c r="H1" s="2" t="s">
        <v>0</v>
      </c>
      <c r="I1" s="2" t="s">
        <v>1</v>
      </c>
      <c r="J1" s="2" t="s">
        <v>2</v>
      </c>
      <c r="K1" s="2" t="s">
        <v>9</v>
      </c>
      <c r="L1" s="2" t="s">
        <v>3</v>
      </c>
      <c r="M1" s="2" t="s">
        <v>9</v>
      </c>
    </row>
    <row r="2" spans="1:13" x14ac:dyDescent="0.45">
      <c r="A2" s="3" t="s">
        <v>6</v>
      </c>
      <c r="C2" s="1">
        <v>2.79999970999999</v>
      </c>
      <c r="D2" s="1">
        <v>5.5999994299999898</v>
      </c>
      <c r="E2" s="1">
        <f>(C2-H13)/H19</f>
        <v>0.25272724636363547</v>
      </c>
      <c r="F2" s="1">
        <f>(D2-H13)/H22</f>
        <v>0.4649999524999992</v>
      </c>
      <c r="G2" s="3" t="s">
        <v>6</v>
      </c>
      <c r="H2" s="1">
        <f>AVERAGE(E1:E3)</f>
        <v>0.25272724636363547</v>
      </c>
      <c r="I2">
        <f>AVERAGE(F1:F3)</f>
        <v>0.45388885194444367</v>
      </c>
      <c r="J2" s="4">
        <f>H2/(H2+I2)</f>
        <v>0.35765848948073126</v>
      </c>
      <c r="K2" s="7">
        <f>J2*SQRT(((H16/H2)^2)+(((H16*2)/(H2+I2))^2))</f>
        <v>8.6999384058779827E-2</v>
      </c>
      <c r="L2" s="4">
        <f t="shared" ref="L2:L9" si="0">1-J2</f>
        <v>0.64234151051926869</v>
      </c>
      <c r="M2">
        <f>L2*SQRT(((H16/I2)^2)+(((H16*2)/(I2+H2))^2))</f>
        <v>0.11519749775084598</v>
      </c>
    </row>
    <row r="3" spans="1:13" x14ac:dyDescent="0.45">
      <c r="A3" s="3" t="s">
        <v>6</v>
      </c>
      <c r="C3" s="1">
        <v>2.79999970999999</v>
      </c>
      <c r="D3" s="1">
        <v>5.1999998099999898</v>
      </c>
      <c r="E3" s="1">
        <f>(C3-H13)/H19</f>
        <v>0.25272724636363547</v>
      </c>
      <c r="F3" s="1">
        <f>(D3-H13)/H22</f>
        <v>0.4316666508333325</v>
      </c>
      <c r="G3" s="3" t="s">
        <v>5</v>
      </c>
      <c r="H3">
        <f>AVERAGE(E4:E6)</f>
        <v>1.636363527999991E-2</v>
      </c>
      <c r="I3">
        <f>AVERAGE(F4:F6)</f>
        <v>0.80388883591666638</v>
      </c>
      <c r="J3" s="4">
        <f t="shared" ref="J3:J9" si="1">H3/(H3+I3)</f>
        <v>1.9949510491723364E-2</v>
      </c>
      <c r="K3">
        <f>J3*SQRT(((H16/H3)^2)+(((H16*2)/(H3+I3))^2))</f>
        <v>6.1005341925313997E-2</v>
      </c>
      <c r="L3" s="5">
        <f t="shared" si="0"/>
        <v>0.98005048950827667</v>
      </c>
      <c r="M3" s="2">
        <f>L3*SQRT(((H16/I3)^2)+(((H16*2)/(I3+H3))^2))</f>
        <v>0.13413269891414711</v>
      </c>
    </row>
    <row r="4" spans="1:13" x14ac:dyDescent="0.45">
      <c r="A4" s="3" t="s">
        <v>5</v>
      </c>
      <c r="C4" s="1">
        <v>0.199999988079999</v>
      </c>
      <c r="D4" s="1">
        <v>9.5999994280000003</v>
      </c>
      <c r="E4" s="1">
        <f>(C4-H13)/H19</f>
        <v>1.636363527999991E-2</v>
      </c>
      <c r="F4" s="1">
        <f>(D4-H13)/H22</f>
        <v>0.79833328566666673</v>
      </c>
      <c r="G4" s="3" t="s">
        <v>14</v>
      </c>
      <c r="H4">
        <f>AVERAGE(E7:E9)</f>
        <v>0.50121207515151456</v>
      </c>
      <c r="I4">
        <f>AVERAGE(F7:F9)</f>
        <v>2.0555554231111026E-2</v>
      </c>
      <c r="J4" s="5">
        <f t="shared" si="1"/>
        <v>0.96060400631707821</v>
      </c>
      <c r="K4" s="2">
        <f>J4*SQRT(((H16/H4)^2)+(((H16*2)/(H4+I4))^2))</f>
        <v>0.20755225255201518</v>
      </c>
      <c r="L4" s="4">
        <f t="shared" si="0"/>
        <v>3.9395993682921793E-2</v>
      </c>
      <c r="M4">
        <f>L4*SQRT(((H16/I4)^2)+(((H16*2)/(I4+H4))^2))</f>
        <v>9.6125097587698313E-2</v>
      </c>
    </row>
    <row r="5" spans="1:13" x14ac:dyDescent="0.45">
      <c r="A5" s="3" t="s">
        <v>5</v>
      </c>
      <c r="C5" s="1">
        <v>0.199999988079999</v>
      </c>
      <c r="D5" s="1">
        <v>9.5999994280000003</v>
      </c>
      <c r="E5" s="1">
        <f>(C5-H13)/H19</f>
        <v>1.636363527999991E-2</v>
      </c>
      <c r="F5" s="1">
        <f>(D5-H13)/H22</f>
        <v>0.79833328566666673</v>
      </c>
      <c r="G5" s="3" t="s">
        <v>15</v>
      </c>
      <c r="H5">
        <f>AVERAGE(E10:E12)</f>
        <v>0.25272724636363547</v>
      </c>
      <c r="I5">
        <f>AVERAGE(F10:F12)</f>
        <v>0.4316666508333325</v>
      </c>
      <c r="J5" s="4">
        <f t="shared" si="1"/>
        <v>0.36927162471599417</v>
      </c>
      <c r="K5" s="7">
        <f>J5*SQRT(((H16/H5)^2)+(((H16*2)/(H5+I5))^2))</f>
        <v>9.0821947852258805E-2</v>
      </c>
      <c r="L5" s="4">
        <f t="shared" si="0"/>
        <v>0.63072837528400583</v>
      </c>
      <c r="M5" s="7">
        <f>L5*SQRT(((H16/I5)^2)+(((H16*2)/(I5+H5))^2))</f>
        <v>0.11760356099674968</v>
      </c>
    </row>
    <row r="6" spans="1:13" x14ac:dyDescent="0.45">
      <c r="A6" s="3" t="s">
        <v>5</v>
      </c>
      <c r="C6" s="1">
        <v>0.199999988079999</v>
      </c>
      <c r="D6" s="1">
        <v>9.7999992369999909</v>
      </c>
      <c r="E6" s="1">
        <f>(C6-H13)/H19</f>
        <v>1.636363527999991E-2</v>
      </c>
      <c r="F6" s="1">
        <f>(D6-H13)/H22</f>
        <v>0.8149999364166659</v>
      </c>
      <c r="G6" s="3" t="s">
        <v>11</v>
      </c>
      <c r="H6">
        <f>AVERAGE(E13:E15)</f>
        <v>0.27090908363636335</v>
      </c>
      <c r="I6">
        <f>AVERAGE(F13:F15)</f>
        <v>0.40277776277777694</v>
      </c>
      <c r="J6" s="4">
        <f t="shared" si="1"/>
        <v>0.40212909763392568</v>
      </c>
      <c r="K6">
        <f>J6*SQRT(((H16/H6)^2)+(((H16*2)/(H6+I6))^2))</f>
        <v>9.5243749792073173E-2</v>
      </c>
      <c r="L6" s="4">
        <f t="shared" si="0"/>
        <v>0.59787090236607432</v>
      </c>
      <c r="M6" s="7">
        <f>L6*SQRT(((H16/I6)^2)+(((H16*2)/(I6+H6))^2))</f>
        <v>0.11569033082158733</v>
      </c>
    </row>
    <row r="7" spans="1:13" x14ac:dyDescent="0.45">
      <c r="A7" s="3" t="s">
        <v>14</v>
      </c>
      <c r="C7" s="1">
        <v>5.39999962</v>
      </c>
      <c r="D7" s="1">
        <v>0.199999988079999</v>
      </c>
      <c r="E7" s="1">
        <f>(C7-H13)/H19</f>
        <v>0.48909087454545458</v>
      </c>
      <c r="F7" s="1">
        <f>(D7-H13)/H22</f>
        <v>1.4999999006666584E-2</v>
      </c>
      <c r="G7" s="3" t="s">
        <v>10</v>
      </c>
      <c r="H7">
        <f>AVERAGE(E16:E18)</f>
        <v>0.50121207515151456</v>
      </c>
      <c r="I7" s="1">
        <f>AVERAGE(F16:F18)</f>
        <v>3.1666664679999915E-2</v>
      </c>
      <c r="J7" s="5">
        <f>H7/(H7+I7)</f>
        <v>0.94057435151191759</v>
      </c>
      <c r="K7" s="2">
        <f>J7*SQRT(((H16/H7)^2)+(((H16*2)/(H7+I7))^2))</f>
        <v>0.19989794412011114</v>
      </c>
      <c r="L7" s="4">
        <f t="shared" si="0"/>
        <v>5.9425648488082405E-2</v>
      </c>
      <c r="M7">
        <f>L7*SQRT(((H16/I7)^2)+(((H16*2)/(I7+H7))^2))</f>
        <v>9.4490357098191327E-2</v>
      </c>
    </row>
    <row r="8" spans="1:13" x14ac:dyDescent="0.45">
      <c r="A8" s="3" t="s">
        <v>14</v>
      </c>
      <c r="C8" s="1">
        <v>5.5999994299999898</v>
      </c>
      <c r="D8" s="1">
        <v>0.39999997615999899</v>
      </c>
      <c r="E8" s="1">
        <f>(C8-H13)/H19</f>
        <v>0.50727267545454457</v>
      </c>
      <c r="F8" s="1">
        <f>(D8-H13)/H22</f>
        <v>3.1666664679999915E-2</v>
      </c>
      <c r="G8" s="3" t="s">
        <v>16</v>
      </c>
      <c r="H8">
        <f>AVERAGE(E19:E21)</f>
        <v>1.636363527999991E-2</v>
      </c>
      <c r="I8">
        <f>AVERAGE(F19:F21)</f>
        <v>0.7761110581388887</v>
      </c>
      <c r="J8" s="4">
        <f t="shared" si="1"/>
        <v>2.064877959623421E-2</v>
      </c>
      <c r="K8">
        <f>J8*SQRT(((H16/H8)^2)+(((H16*2)/(H8+I8))^2))</f>
        <v>6.3147277082321721E-2</v>
      </c>
      <c r="L8" s="5">
        <f t="shared" si="0"/>
        <v>0.97935122040376577</v>
      </c>
      <c r="M8" s="2">
        <f>L8*SQRT(((H16/I8)^2)+(((H16*2)/(I8+H8))^2))</f>
        <v>0.13875571594836147</v>
      </c>
    </row>
    <row r="9" spans="1:13" x14ac:dyDescent="0.45">
      <c r="A9" s="3" t="s">
        <v>14</v>
      </c>
      <c r="C9" s="1">
        <v>5.5999994299999898</v>
      </c>
      <c r="D9" s="1">
        <v>0.199999988079999</v>
      </c>
      <c r="E9" s="1">
        <f>(C9-H13)/H19</f>
        <v>0.50727267545454457</v>
      </c>
      <c r="F9" s="1">
        <f>(D9-H13)/H22</f>
        <v>1.4999999006666584E-2</v>
      </c>
      <c r="G9" s="3" t="s">
        <v>17</v>
      </c>
      <c r="H9">
        <f>AVERAGE(E22:E24)</f>
        <v>0.27090906909090912</v>
      </c>
      <c r="I9">
        <f>AVERAGE(F22:F24)</f>
        <v>0.38166665833333341</v>
      </c>
      <c r="J9" s="4">
        <f t="shared" si="1"/>
        <v>0.41513813294926594</v>
      </c>
      <c r="K9" s="7">
        <f>J9*SQRT(((H16/H9)^2)+(((H16*2)/(H9+I9))^2))</f>
        <v>9.9586397375468524E-2</v>
      </c>
      <c r="L9" s="4">
        <f t="shared" si="0"/>
        <v>0.58486186705073406</v>
      </c>
      <c r="M9">
        <f>L9*SQRT(((H16/I9)^2)+(((H16*2)/(I9+H9))^2))</f>
        <v>0.11791069318620855</v>
      </c>
    </row>
    <row r="10" spans="1:13" x14ac:dyDescent="0.45">
      <c r="A10" s="3" t="s">
        <v>15</v>
      </c>
      <c r="C10" s="1">
        <v>2.79999970999999</v>
      </c>
      <c r="D10" s="1">
        <v>5.1999998099999898</v>
      </c>
      <c r="E10" s="1">
        <f>(C10-H13)/H19</f>
        <v>0.25272724636363547</v>
      </c>
      <c r="F10" s="1">
        <f>(D10-H13)/H22</f>
        <v>0.4316666508333325</v>
      </c>
    </row>
    <row r="11" spans="1:13" x14ac:dyDescent="0.45">
      <c r="A11" s="3" t="s">
        <v>15</v>
      </c>
      <c r="C11" s="1">
        <v>2.79999970999999</v>
      </c>
      <c r="D11" s="1">
        <v>5.1999998099999898</v>
      </c>
      <c r="E11" s="1">
        <f>(C11-H13)/H19</f>
        <v>0.25272724636363547</v>
      </c>
      <c r="F11" s="1">
        <f>(D11-H13)/H22</f>
        <v>0.4316666508333325</v>
      </c>
    </row>
    <row r="12" spans="1:13" x14ac:dyDescent="0.45">
      <c r="A12" s="3" t="s">
        <v>15</v>
      </c>
      <c r="C12" s="1">
        <v>2.79999970999999</v>
      </c>
      <c r="D12" s="1">
        <v>5.1999998099999898</v>
      </c>
      <c r="E12" s="1">
        <f>(C12-H13)/H19</f>
        <v>0.25272724636363547</v>
      </c>
      <c r="F12" s="1">
        <f>(D12-H13)/H22</f>
        <v>0.4316666508333325</v>
      </c>
      <c r="H12" s="6" t="s">
        <v>7</v>
      </c>
      <c r="I12" s="6"/>
    </row>
    <row r="13" spans="1:13" x14ac:dyDescent="0.45">
      <c r="A13" s="3" t="s">
        <v>11</v>
      </c>
      <c r="C13" s="1">
        <v>2.9999997600000001</v>
      </c>
      <c r="D13" s="1">
        <v>4.79999970999999</v>
      </c>
      <c r="E13" s="1">
        <f>(C13-H13)/H19</f>
        <v>0.27090906909090912</v>
      </c>
      <c r="F13" s="1">
        <f>(D13-H13)/H22</f>
        <v>0.39833330916666587</v>
      </c>
      <c r="H13">
        <v>0.02</v>
      </c>
    </row>
    <row r="14" spans="1:13" x14ac:dyDescent="0.45">
      <c r="A14" s="3" t="s">
        <v>11</v>
      </c>
      <c r="C14" s="1">
        <v>2.9600000400000002</v>
      </c>
      <c r="D14" s="1">
        <v>4.79999970999999</v>
      </c>
      <c r="E14" s="1">
        <f>(C14-H13)/H19</f>
        <v>0.26727273090909093</v>
      </c>
      <c r="F14" s="1">
        <f>(D14-H13)/H22</f>
        <v>0.39833330916666587</v>
      </c>
    </row>
    <row r="15" spans="1:13" x14ac:dyDescent="0.45">
      <c r="A15" s="3" t="s">
        <v>11</v>
      </c>
      <c r="C15" s="1">
        <v>3.0399999599999901</v>
      </c>
      <c r="D15" s="1">
        <v>4.96000003999999</v>
      </c>
      <c r="E15" s="1">
        <f>(C15-H13)/H19</f>
        <v>0.27454545090908999</v>
      </c>
      <c r="F15" s="1">
        <f>(D15-H13)/H22</f>
        <v>0.41166666999999918</v>
      </c>
      <c r="H15" s="6" t="s">
        <v>8</v>
      </c>
      <c r="I15" s="6"/>
    </row>
    <row r="16" spans="1:13" x14ac:dyDescent="0.45">
      <c r="A16" s="3" t="s">
        <v>10</v>
      </c>
      <c r="C16" s="1">
        <v>5.5999994299999898</v>
      </c>
      <c r="D16" s="1">
        <v>0.39999997615999899</v>
      </c>
      <c r="E16" s="1">
        <f>(C16-H13)/H19</f>
        <v>0.50727267545454457</v>
      </c>
      <c r="F16" s="1">
        <f>(D16-H13)/H22</f>
        <v>3.1666664679999915E-2</v>
      </c>
      <c r="H16">
        <v>0.05</v>
      </c>
    </row>
    <row r="17" spans="1:10" x14ac:dyDescent="0.45">
      <c r="A17" s="3" t="s">
        <v>10</v>
      </c>
      <c r="C17" s="1">
        <v>5.5999994299999898</v>
      </c>
      <c r="D17" s="1">
        <v>0.39999997615999899</v>
      </c>
      <c r="E17" s="1">
        <f>(C17-H13)/H19</f>
        <v>0.50727267545454457</v>
      </c>
      <c r="F17" s="1">
        <f>(D17-H13)/H22</f>
        <v>3.1666664679999915E-2</v>
      </c>
    </row>
    <row r="18" spans="1:10" x14ac:dyDescent="0.45">
      <c r="A18" s="3" t="s">
        <v>10</v>
      </c>
      <c r="C18" s="1">
        <v>5.39999962</v>
      </c>
      <c r="D18" s="1">
        <v>0.39999997615999899</v>
      </c>
      <c r="E18" s="1">
        <f>(C18-H13)/H19</f>
        <v>0.48909087454545458</v>
      </c>
      <c r="F18" s="1">
        <f>(D18-H13)/H22</f>
        <v>3.1666664679999915E-2</v>
      </c>
      <c r="H18" s="2" t="s">
        <v>12</v>
      </c>
      <c r="I18" s="2"/>
      <c r="J18" s="2"/>
    </row>
    <row r="19" spans="1:10" x14ac:dyDescent="0.45">
      <c r="A19" s="3" t="s">
        <v>16</v>
      </c>
      <c r="C19" s="1">
        <v>0.199999988079999</v>
      </c>
      <c r="D19" s="1">
        <v>8.9999990459999903</v>
      </c>
      <c r="E19" s="1">
        <f>(C19-H13)/H19</f>
        <v>1.636363527999991E-2</v>
      </c>
      <c r="F19" s="1">
        <f>(D19-H13)/H22</f>
        <v>0.7483332538333326</v>
      </c>
      <c r="H19">
        <v>11</v>
      </c>
    </row>
    <row r="20" spans="1:10" x14ac:dyDescent="0.45">
      <c r="A20" s="3" t="s">
        <v>16</v>
      </c>
      <c r="C20" s="1">
        <v>0.199999988079999</v>
      </c>
      <c r="D20" s="1">
        <v>9.5999994280000003</v>
      </c>
      <c r="E20" s="1">
        <f>(C20-H13)/H19</f>
        <v>1.636363527999991E-2</v>
      </c>
      <c r="F20" s="1">
        <f>(D20-H13)/H22</f>
        <v>0.79833328566666673</v>
      </c>
    </row>
    <row r="21" spans="1:10" x14ac:dyDescent="0.45">
      <c r="A21" s="3" t="s">
        <v>16</v>
      </c>
      <c r="C21" s="1">
        <v>0.199999988079999</v>
      </c>
      <c r="D21" s="1">
        <v>9.3999996190000008</v>
      </c>
      <c r="E21" s="1">
        <f>(C21-H13)/H19</f>
        <v>1.636363527999991E-2</v>
      </c>
      <c r="F21" s="1">
        <f>(D21-H13)/H22</f>
        <v>0.78166663491666677</v>
      </c>
      <c r="H21" s="2" t="s">
        <v>13</v>
      </c>
    </row>
    <row r="22" spans="1:10" x14ac:dyDescent="0.45">
      <c r="A22" s="3" t="s">
        <v>17</v>
      </c>
      <c r="C22" s="1">
        <v>2.9999997600000001</v>
      </c>
      <c r="D22" s="1">
        <v>4.5999999000000003</v>
      </c>
      <c r="E22" s="1">
        <f>(C22-H13)/H19</f>
        <v>0.27090906909090912</v>
      </c>
      <c r="F22" s="1">
        <f>(D22-H13)/H22</f>
        <v>0.38166665833333341</v>
      </c>
      <c r="H22">
        <v>12</v>
      </c>
    </row>
    <row r="23" spans="1:10" x14ac:dyDescent="0.45">
      <c r="A23" s="3" t="s">
        <v>17</v>
      </c>
      <c r="C23" s="1">
        <v>2.9999997600000001</v>
      </c>
      <c r="D23" s="1">
        <v>4.5999999000000003</v>
      </c>
      <c r="E23" s="1">
        <f>(C23-H13)/H19</f>
        <v>0.27090906909090912</v>
      </c>
      <c r="F23" s="1">
        <f>(D23-H13)/H22</f>
        <v>0.38166665833333341</v>
      </c>
    </row>
    <row r="24" spans="1:10" x14ac:dyDescent="0.45">
      <c r="A24" s="3" t="s">
        <v>17</v>
      </c>
      <c r="C24" s="1">
        <v>2.9999997600000001</v>
      </c>
      <c r="D24" s="1">
        <v>4.5999999000000003</v>
      </c>
      <c r="E24" s="1">
        <f>(C24-H13)/H19</f>
        <v>0.27090906909090912</v>
      </c>
      <c r="F24" s="1">
        <f>(D24-H13)/H22</f>
        <v>0.38166665833333341</v>
      </c>
    </row>
  </sheetData>
  <mergeCells count="2">
    <mergeCell ref="H12:I12"/>
    <mergeCell ref="H15:I15"/>
  </mergeCells>
  <phoneticPr fontId="2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Max_Vals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Charlie Perkins</cp:lastModifiedBy>
  <dcterms:created xsi:type="dcterms:W3CDTF">2023-10-26T09:56:51Z</dcterms:created>
  <dcterms:modified xsi:type="dcterms:W3CDTF">2023-11-23T14:17:18Z</dcterms:modified>
</cp:coreProperties>
</file>