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46\Desktop\Projet de Maitrise\Vieillissement\"/>
    </mc:Choice>
  </mc:AlternateContent>
  <xr:revisionPtr revIDLastSave="0" documentId="13_ncr:1_{24A892DF-7D1A-4FC8-B008-C0DF4C7B898F}" xr6:coauthVersionLast="47" xr6:coauthVersionMax="47" xr10:uidLastSave="{00000000-0000-0000-0000-000000000000}"/>
  <bookViews>
    <workbookView xWindow="28665" yWindow="-135" windowWidth="29070" windowHeight="15750" firstSheet="4" activeTab="6" xr2:uid="{C1C3BFE3-921A-4592-88B5-684F399938DA}"/>
  </bookViews>
  <sheets>
    <sheet name="DOE 2 " sheetId="1" r:id="rId1"/>
    <sheet name="Planning" sheetId="4" r:id="rId2"/>
    <sheet name="Gantt chart" sheetId="5" r:id="rId3"/>
    <sheet name="Résultats PA12-As Printed XY" sheetId="3" r:id="rId4"/>
    <sheet name="Résultats PA12-As Printed XZ" sheetId="6" r:id="rId5"/>
    <sheet name="Résultats PA12-VaporSmoothed XY" sheetId="2" r:id="rId6"/>
    <sheet name="Résultats PA12-VaporSmoothed XZ" sheetId="7" r:id="rId7"/>
  </sheets>
  <definedNames>
    <definedName name="_xlchart.v1.0" hidden="1">'Résultats PA12-As Printed XY'!$F$34:$F$41</definedName>
    <definedName name="_xlchart.v1.1" hidden="1">'Résultats PA12-As Printed XY'!$H$3:$H$9</definedName>
    <definedName name="_xlchart.v1.10" hidden="1">'Résultats PA12-As Printed XZ'!$F$11:$F$17</definedName>
    <definedName name="_xlchart.v1.100" hidden="1">'Résultats PA12-As Printed XZ'!$H$18:$H$24</definedName>
    <definedName name="_xlchart.v1.101" hidden="1">'Résultats PA12-As Printed XZ'!$H$33:$H$39</definedName>
    <definedName name="_xlchart.v1.102" hidden="1">'Résultats PA12-VaporSmoothed XY'!$H$19:$H$25</definedName>
    <definedName name="_xlchart.v1.103" hidden="1">'Résultats PA12-VaporSmoothed XY'!$H$33:$H$40</definedName>
    <definedName name="_xlchart.v1.104" hidden="1">'Résultats PA12-VaporSmoothed XZ'!$H$19:$H$25</definedName>
    <definedName name="_xlchart.v1.105" hidden="1">'Résultats PA12-VaporSmoothed XZ'!$H$33:$H$40</definedName>
    <definedName name="_xlchart.v1.106" hidden="1">'Résultats PA12-As Printed XY'!$H$34:$H$41</definedName>
    <definedName name="_xlchart.v1.107" hidden="1">'Résultats PA12-As Printed XY'!$H$50:$H$57</definedName>
    <definedName name="_xlchart.v1.108" hidden="1">'Résultats PA12-As Printed XZ'!$H$33:$H$39</definedName>
    <definedName name="_xlchart.v1.109" hidden="1">'Résultats PA12-As Printed XZ'!$H$49:$H$56</definedName>
    <definedName name="_xlchart.v1.11" hidden="1">'Résultats PA12-As Printed XZ'!$H$3:$H$10</definedName>
    <definedName name="_xlchart.v1.110" hidden="1">'Résultats PA12-VaporSmoothed XY'!$H$33:$H$40</definedName>
    <definedName name="_xlchart.v1.111" hidden="1">'Résultats PA12-VaporSmoothed XY'!$H$50:$H$56</definedName>
    <definedName name="_xlchart.v1.112" hidden="1">'Résultats PA12-VaporSmoothed XZ'!$H$33:$H$40</definedName>
    <definedName name="_xlchart.v1.113" hidden="1">'Résultats PA12-VaporSmoothed XZ'!$H$48:$H$53</definedName>
    <definedName name="_xlchart.v1.114" hidden="1">'Résultats PA12-As Printed XY'!$H$42:$H$49</definedName>
    <definedName name="_xlchart.v1.115" hidden="1">'Résultats PA12-As Printed XY'!$H$58:$H$65</definedName>
    <definedName name="_xlchart.v1.116" hidden="1">'Résultats PA12-As Printed XZ'!$H$41:$H$48</definedName>
    <definedName name="_xlchart.v1.117" hidden="1">'Résultats PA12-As Printed XZ'!$H$57:$H$64</definedName>
    <definedName name="_xlchart.v1.118" hidden="1">'Résultats PA12-VaporSmoothed XY'!$H$41:$H$49</definedName>
    <definedName name="_xlchart.v1.119" hidden="1">'Résultats PA12-VaporSmoothed XY'!$H$57:$H$63</definedName>
    <definedName name="_xlchart.v1.12" hidden="1">'Résultats PA12-VaporSmoothed XY'!$F$11:$F$18</definedName>
    <definedName name="_xlchart.v1.120" hidden="1">'Résultats PA12-VaporSmoothed XZ'!$H$41:$H$47</definedName>
    <definedName name="_xlchart.v1.121" hidden="1">'Résultats PA12-VaporSmoothed XZ'!$H$54:$H$60</definedName>
    <definedName name="_xlchart.v1.122" hidden="1">'Résultats PA12-As Printed XY'!$H$26:$H$33</definedName>
    <definedName name="_xlchart.v1.123" hidden="1">'Résultats PA12-As Printed XY'!$H$3:$H$9</definedName>
    <definedName name="_xlchart.v1.124" hidden="1">'Résultats PA12-As Printed XZ'!$H$25:$H$32</definedName>
    <definedName name="_xlchart.v1.125" hidden="1">'Résultats PA12-As Printed XZ'!$H$3:$H$10</definedName>
    <definedName name="_xlchart.v1.126" hidden="1">'Résultats PA12-VaporSmoothed XY'!$H$26:$H$32</definedName>
    <definedName name="_xlchart.v1.127" hidden="1">'Résultats PA12-VaporSmoothed XY'!$H$3:$H$10</definedName>
    <definedName name="_xlchart.v1.128" hidden="1">'Résultats PA12-VaporSmoothed XZ'!$H$26:$H$32</definedName>
    <definedName name="_xlchart.v1.129" hidden="1">'Résultats PA12-VaporSmoothed XZ'!$H$3:$H$10</definedName>
    <definedName name="_xlchart.v1.13" hidden="1">'Résultats PA12-VaporSmoothed XY'!$H$3:$H$10</definedName>
    <definedName name="_xlchart.v1.130" hidden="1">'Résultats PA12-As Printed XY'!$H$26:$H$33</definedName>
    <definedName name="_xlchart.v1.131" hidden="1">'Résultats PA12-As Printed XY'!$H$42:$H$49</definedName>
    <definedName name="_xlchart.v1.132" hidden="1">'Résultats PA12-As Printed XZ'!$H$25:$H$32</definedName>
    <definedName name="_xlchart.v1.133" hidden="1">'Résultats PA12-As Printed XZ'!$H$41:$H$48</definedName>
    <definedName name="_xlchart.v1.134" hidden="1">'Résultats PA12-VaporSmoothed XY'!$H$26:$H$32</definedName>
    <definedName name="_xlchart.v1.135" hidden="1">'Résultats PA12-VaporSmoothed XY'!$H$41:$H$49</definedName>
    <definedName name="_xlchart.v1.136" hidden="1">'Résultats PA12-VaporSmoothed XZ'!$H$26:$H$32</definedName>
    <definedName name="_xlchart.v1.137" hidden="1">'Résultats PA12-VaporSmoothed XZ'!$H$41:$H$47</definedName>
    <definedName name="_xlchart.v1.138" hidden="1">'Résultats PA12-As Printed XY'!$F$18:$F$25</definedName>
    <definedName name="_xlchart.v1.139" hidden="1">'Résultats PA12-As Printed XY'!$H$3:$H$9</definedName>
    <definedName name="_xlchart.v1.14" hidden="1">'Résultats PA12-VaporSmoothed XZ'!$F$11:$F$18</definedName>
    <definedName name="_xlchart.v1.140" hidden="1">'Résultats PA12-As Printed XZ'!$F$18:$F$24</definedName>
    <definedName name="_xlchart.v1.141" hidden="1">'Résultats PA12-As Printed XZ'!$H$3:$H$10</definedName>
    <definedName name="_xlchart.v1.142" hidden="1">'Résultats PA12-VaporSmoothed XY'!$F$19:$F$25</definedName>
    <definedName name="_xlchart.v1.143" hidden="1">'Résultats PA12-VaporSmoothed XY'!$H$3:$H$10</definedName>
    <definedName name="_xlchart.v1.144" hidden="1">'Résultats PA12-VaporSmoothed XZ'!$F$19:$F$25</definedName>
    <definedName name="_xlchart.v1.145" hidden="1">'Résultats PA12-VaporSmoothed XZ'!$H$3:$H$10</definedName>
    <definedName name="_xlchart.v1.146" hidden="1">'Résultats PA12-As Printed XY'!$H$18:$H$25</definedName>
    <definedName name="_xlchart.v1.147" hidden="1">'Résultats PA12-As Printed XY'!$H$3:$H$9</definedName>
    <definedName name="_xlchart.v1.148" hidden="1">'Résultats PA12-As Printed XZ'!$H$18:$H$24</definedName>
    <definedName name="_xlchart.v1.149" hidden="1">'Résultats PA12-As Printed XZ'!$H$3:$H$10</definedName>
    <definedName name="_xlchart.v1.15" hidden="1">'Résultats PA12-VaporSmoothed XZ'!$H$3:$H$10</definedName>
    <definedName name="_xlchart.v1.150" hidden="1">'Résultats PA12-VaporSmoothed XY'!$H$19:$H$25</definedName>
    <definedName name="_xlchart.v1.151" hidden="1">'Résultats PA12-VaporSmoothed XY'!$H$3:$H$10</definedName>
    <definedName name="_xlchart.v1.152" hidden="1">'Résultats PA12-VaporSmoothed XZ'!$H$19:$H$25</definedName>
    <definedName name="_xlchart.v1.153" hidden="1">'Résultats PA12-VaporSmoothed XZ'!$H$3:$H$10</definedName>
    <definedName name="_xlchart.v1.16" hidden="1">'Résultats PA12-As Printed XY'!$H$3:$H$9</definedName>
    <definedName name="_xlchart.v1.17" hidden="1">'Résultats PA12-As Printed XZ'!$H$3:$H$10</definedName>
    <definedName name="_xlchart.v1.18" hidden="1">'Résultats PA12-VaporSmoothed XY'!$H$3:$H$10</definedName>
    <definedName name="_xlchart.v1.19" hidden="1">'Résultats PA12-VaporSmoothed XZ'!$G$61:$G$68</definedName>
    <definedName name="_xlchart.v1.2" hidden="1">'Résultats PA12-As Printed XZ'!$F$33:$F$40</definedName>
    <definedName name="_xlchart.v1.20" hidden="1">'Résultats PA12-VaporSmoothed XZ'!$H$3:$H$10</definedName>
    <definedName name="_xlchart.v1.21" hidden="1">'Résultats PA12-As Printed XY'!$F$3:$F$9</definedName>
    <definedName name="_xlchart.v1.22" hidden="1">'Résultats PA12-As Printed XY'!$H$3:$H$9</definedName>
    <definedName name="_xlchart.v1.23" hidden="1">'Résultats PA12-As Printed XZ'!$F$3:$F$10</definedName>
    <definedName name="_xlchart.v1.24" hidden="1">'Résultats PA12-As Printed XZ'!$H$3:$H$10</definedName>
    <definedName name="_xlchart.v1.25" hidden="1">'Résultats PA12-VaporSmoothed XY'!$F$3:$F$10</definedName>
    <definedName name="_xlchart.v1.26" hidden="1">'Résultats PA12-VaporSmoothed XY'!$H$3:$H$10</definedName>
    <definedName name="_xlchart.v1.27" hidden="1">'Résultats PA12-VaporSmoothed XZ'!$F$3:$F$10</definedName>
    <definedName name="_xlchart.v1.28" hidden="1">'Résultats PA12-VaporSmoothed XZ'!$H$3:$H$10</definedName>
    <definedName name="_xlchart.v1.29" hidden="1">'Résultats PA12-As Printed XY'!$F$50:$F$57</definedName>
    <definedName name="_xlchart.v1.3" hidden="1">'Résultats PA12-As Printed XZ'!$H$3:$H$10</definedName>
    <definedName name="_xlchart.v1.30" hidden="1">'Résultats PA12-As Printed XY'!$H$3:$H$9</definedName>
    <definedName name="_xlchart.v1.31" hidden="1">'Résultats PA12-As Printed XZ'!$F$49:$F$56</definedName>
    <definedName name="_xlchart.v1.32" hidden="1">'Résultats PA12-As Printed XZ'!$H$3:$H$10</definedName>
    <definedName name="_xlchart.v1.33" hidden="1">'Résultats PA12-VaporSmoothed XY'!$F$50:$F$56</definedName>
    <definedName name="_xlchart.v1.34" hidden="1">'Résultats PA12-VaporSmoothed XY'!$H$3:$H$10</definedName>
    <definedName name="_xlchart.v1.35" hidden="1">'Résultats PA12-VaporSmoothed XZ'!$F$48:$F$53</definedName>
    <definedName name="_xlchart.v1.36" hidden="1">'Résultats PA12-VaporSmoothed XZ'!$H$3:$H$10</definedName>
    <definedName name="_xlchart.v1.37" hidden="1">'Résultats PA12-As Printed XY'!$F$58:$F$65</definedName>
    <definedName name="_xlchart.v1.38" hidden="1">'Résultats PA12-As Printed XY'!$H$3:$H$9</definedName>
    <definedName name="_xlchart.v1.39" hidden="1">'Résultats PA12-As Printed XZ'!$F$57:$F$64</definedName>
    <definedName name="_xlchart.v1.4" hidden="1">'Résultats PA12-VaporSmoothed XY'!$F$33:$F$40</definedName>
    <definedName name="_xlchart.v1.40" hidden="1">'Résultats PA12-As Printed XZ'!$H$3:$H$10</definedName>
    <definedName name="_xlchart.v1.41" hidden="1">'Résultats PA12-VaporSmoothed XY'!$F$57:$F$63</definedName>
    <definedName name="_xlchart.v1.42" hidden="1">'Résultats PA12-VaporSmoothed XY'!$H$3:$H$10</definedName>
    <definedName name="_xlchart.v1.43" hidden="1">'Résultats PA12-VaporSmoothed XZ'!$F$54:$F$60</definedName>
    <definedName name="_xlchart.v1.44" hidden="1">'Résultats PA12-VaporSmoothed XZ'!$H$3:$H$10</definedName>
    <definedName name="_xlchart.v1.45" hidden="1">'Résultats PA12-As Printed XY'!$F$3:$F$9</definedName>
    <definedName name="_xlchart.v1.46" hidden="1">'Résultats PA12-As Printed XY'!$H$3:$H$9</definedName>
    <definedName name="_xlchart.v1.47" hidden="1">'Résultats PA12-As Printed XZ'!$F$3:$F$10</definedName>
    <definedName name="_xlchart.v1.48" hidden="1">'Résultats PA12-As Printed XZ'!$H$3:$H$10</definedName>
    <definedName name="_xlchart.v1.49" hidden="1">'Résultats PA12-VaporSmoothed XY'!$F$3:$F$10</definedName>
    <definedName name="_xlchart.v1.5" hidden="1">'Résultats PA12-VaporSmoothed XY'!$H$3:$H$10</definedName>
    <definedName name="_xlchart.v1.50" hidden="1">'Résultats PA12-VaporSmoothed XY'!$H$3:$H$10</definedName>
    <definedName name="_xlchart.v1.51" hidden="1">'Résultats PA12-VaporSmoothed XZ'!$F$3:$F$10</definedName>
    <definedName name="_xlchart.v1.52" hidden="1">'Résultats PA12-VaporSmoothed XZ'!$H$3:$H$10</definedName>
    <definedName name="_xlchart.v1.53" hidden="1">'Résultats PA12-As Printed XY'!$H$3:$H$9</definedName>
    <definedName name="_xlchart.v1.54" hidden="1">'Résultats PA12-As Printed XZ'!$H$3:$H$10</definedName>
    <definedName name="_xlchart.v1.55" hidden="1">'Résultats PA12-VaporSmoothed XY'!$H$3:$H$10</definedName>
    <definedName name="_xlchart.v1.56" hidden="1">'Résultats PA12-VaporSmoothed XZ'!$G$61:$G$68</definedName>
    <definedName name="_xlchart.v1.57" hidden="1">'Résultats PA12-VaporSmoothed XZ'!$H$3:$H$10</definedName>
    <definedName name="_xlchart.v1.58" hidden="1">'Résultats PA12-As Printed XY'!$F$42:$F$49</definedName>
    <definedName name="_xlchart.v1.59" hidden="1">'Résultats PA12-As Printed XY'!$H$3:$H$9</definedName>
    <definedName name="_xlchart.v1.6" hidden="1">'Résultats PA12-VaporSmoothed XZ'!$F$33:$F$40</definedName>
    <definedName name="_xlchart.v1.60" hidden="1">'Résultats PA12-As Printed XZ'!$F$41:$F$48</definedName>
    <definedName name="_xlchart.v1.61" hidden="1">'Résultats PA12-As Printed XZ'!$H$3:$H$10</definedName>
    <definedName name="_xlchart.v1.62" hidden="1">'Résultats PA12-VaporSmoothed XY'!$F$41:$F$49</definedName>
    <definedName name="_xlchart.v1.63" hidden="1">'Résultats PA12-VaporSmoothed XY'!$H$3:$H$10</definedName>
    <definedName name="_xlchart.v1.64" hidden="1">'Résultats PA12-VaporSmoothed XZ'!$F$41:$F$47</definedName>
    <definedName name="_xlchart.v1.65" hidden="1">'Résultats PA12-VaporSmoothed XZ'!$H$3:$H$10</definedName>
    <definedName name="_xlchart.v1.66" hidden="1">'Résultats PA12-As Printed XY'!$F$58:$F$65</definedName>
    <definedName name="_xlchart.v1.67" hidden="1">'Résultats PA12-As Printed XZ'!$F$57:$F$64</definedName>
    <definedName name="_xlchart.v1.68" hidden="1">'Résultats PA12-VaporSmoothed XY'!$F$57:$F$63</definedName>
    <definedName name="_xlchart.v1.69" hidden="1">'Résultats PA12-VaporSmoothed XZ'!$F$54:$F$60</definedName>
    <definedName name="_xlchart.v1.7" hidden="1">'Résultats PA12-VaporSmoothed XZ'!$H$3:$H$10</definedName>
    <definedName name="_xlchart.v1.70" hidden="1">'Résultats PA12-As Printed XY'!$F$50:$F$57</definedName>
    <definedName name="_xlchart.v1.71" hidden="1">'Résultats PA12-As Printed XZ'!$F$49:$F$56</definedName>
    <definedName name="_xlchart.v1.72" hidden="1">'Résultats PA12-VaporSmoothed XY'!$F$50:$F$56</definedName>
    <definedName name="_xlchart.v1.73" hidden="1">'Résultats PA12-VaporSmoothed XZ'!$F$48:$F$53</definedName>
    <definedName name="_xlchart.v1.74" hidden="1">'Résultats PA12-As Printed XY'!$F$58:$F$65</definedName>
    <definedName name="_xlchart.v1.75" hidden="1">'Résultats PA12-As Printed XZ'!$F$57:$F$64</definedName>
    <definedName name="_xlchart.v1.76" hidden="1">'Résultats PA12-VaporSmoothed XY'!$F$57:$F$63</definedName>
    <definedName name="_xlchart.v1.77" hidden="1">'Résultats PA12-VaporSmoothed XZ'!$F$54:$F$60</definedName>
    <definedName name="_xlchart.v1.78" hidden="1">'Résultats PA12-As Printed XY'!$F$50:$F$57</definedName>
    <definedName name="_xlchart.v1.79" hidden="1">'Résultats PA12-As Printed XZ'!$F$49:$F$56</definedName>
    <definedName name="_xlchart.v1.8" hidden="1">'Résultats PA12-As Printed XY'!$F$10:$F$17</definedName>
    <definedName name="_xlchart.v1.80" hidden="1">'Résultats PA12-VaporSmoothed XY'!$F$50:$F$56</definedName>
    <definedName name="_xlchart.v1.81" hidden="1">'Résultats PA12-VaporSmoothed XZ'!$F$48:$F$53</definedName>
    <definedName name="_xlchart.v1.82" hidden="1">'Résultats PA12-As Printed XY'!$H$10:$H$17</definedName>
    <definedName name="_xlchart.v1.83" hidden="1">'Résultats PA12-As Printed XY'!$H$3:$H$9</definedName>
    <definedName name="_xlchart.v1.84" hidden="1">'Résultats PA12-As Printed XZ'!$H$11:$H$17</definedName>
    <definedName name="_xlchart.v1.85" hidden="1">'Résultats PA12-As Printed XZ'!$H$3:$H$10</definedName>
    <definedName name="_xlchart.v1.86" hidden="1">'Résultats PA12-VaporSmoothed XY'!$H$11:$H$18</definedName>
    <definedName name="_xlchart.v1.87" hidden="1">'Résultats PA12-VaporSmoothed XY'!$H$3:$H$10</definedName>
    <definedName name="_xlchart.v1.88" hidden="1">'Résultats PA12-VaporSmoothed XZ'!$H$11:$H$18</definedName>
    <definedName name="_xlchart.v1.89" hidden="1">'Résultats PA12-VaporSmoothed XZ'!$H$3:$H$10</definedName>
    <definedName name="_xlchart.v1.9" hidden="1">'Résultats PA12-As Printed XY'!$H$3:$H$9</definedName>
    <definedName name="_xlchart.v1.90" hidden="1">'Résultats PA12-As Printed XY'!$F$26:$F$33</definedName>
    <definedName name="_xlchart.v1.91" hidden="1">'Résultats PA12-As Printed XY'!$H$3:$H$9</definedName>
    <definedName name="_xlchart.v1.92" hidden="1">'Résultats PA12-As Printed XZ'!$F$25:$F$32</definedName>
    <definedName name="_xlchart.v1.93" hidden="1">'Résultats PA12-As Printed XZ'!$H$3:$H$10</definedName>
    <definedName name="_xlchart.v1.94" hidden="1">'Résultats PA12-VaporSmoothed XY'!$F$26:$F$32</definedName>
    <definedName name="_xlchart.v1.95" hidden="1">'Résultats PA12-VaporSmoothed XY'!$H$3:$H$10</definedName>
    <definedName name="_xlchart.v1.96" hidden="1">'Résultats PA12-VaporSmoothed XZ'!$F$26:$F$32</definedName>
    <definedName name="_xlchart.v1.97" hidden="1">'Résultats PA12-VaporSmoothed XZ'!$H$3:$H$10</definedName>
    <definedName name="_xlchart.v1.98" hidden="1">'Résultats PA12-As Printed XY'!$H$18:$H$25</definedName>
    <definedName name="_xlchart.v1.99" hidden="1">'Résultats PA12-As Printed XY'!$H$34:$H$41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3" i="7" l="1"/>
  <c r="G73" i="7"/>
  <c r="F73" i="7"/>
  <c r="H72" i="7"/>
  <c r="G72" i="7"/>
  <c r="F72" i="7"/>
  <c r="F71" i="7"/>
  <c r="H70" i="7"/>
  <c r="H71" i="7" s="1"/>
  <c r="G70" i="7"/>
  <c r="G71" i="7" s="1"/>
  <c r="F70" i="7"/>
  <c r="H69" i="7"/>
  <c r="G69" i="7"/>
  <c r="F69" i="7"/>
  <c r="H77" i="6"/>
  <c r="G77" i="6"/>
  <c r="F77" i="6"/>
  <c r="H76" i="6"/>
  <c r="G76" i="6"/>
  <c r="F76" i="6"/>
  <c r="H74" i="6"/>
  <c r="H75" i="6" s="1"/>
  <c r="G74" i="6"/>
  <c r="G75" i="6" s="1"/>
  <c r="F74" i="6"/>
  <c r="F75" i="6" s="1"/>
  <c r="H73" i="6"/>
  <c r="G73" i="6"/>
  <c r="F73" i="6"/>
  <c r="H76" i="2"/>
  <c r="H75" i="2"/>
  <c r="G76" i="2"/>
  <c r="G75" i="2"/>
  <c r="F76" i="2"/>
  <c r="F75" i="2"/>
  <c r="H75" i="3"/>
  <c r="G75" i="3"/>
  <c r="G76" i="3" s="1"/>
  <c r="F75" i="3"/>
  <c r="F76" i="3" s="1"/>
  <c r="H74" i="3"/>
  <c r="H76" i="3" s="1"/>
  <c r="G74" i="3"/>
  <c r="F74" i="3"/>
  <c r="G72" i="2"/>
  <c r="H72" i="2"/>
  <c r="G73" i="2"/>
  <c r="G74" i="2" s="1"/>
  <c r="H73" i="2"/>
  <c r="H74" i="2" s="1"/>
  <c r="F73" i="2"/>
  <c r="F74" i="2" s="1"/>
  <c r="F72" i="2"/>
  <c r="B10" i="4"/>
  <c r="D4" i="4"/>
  <c r="E4" i="4" s="1"/>
  <c r="B8" i="4"/>
  <c r="B9" i="4" s="1"/>
  <c r="B17" i="4" l="1"/>
  <c r="B20" i="4" s="1"/>
  <c r="C19" i="4" s="1"/>
  <c r="C9" i="4"/>
  <c r="C8" i="4"/>
  <c r="C10" i="4"/>
  <c r="C11" i="4" l="1"/>
  <c r="C12" i="4"/>
  <c r="C13" i="4"/>
  <c r="C14" i="4"/>
  <c r="C15" i="4"/>
  <c r="C17" i="4"/>
  <c r="C18" i="4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Chahine Ghimouz</author>
  </authors>
  <commentList>
    <comment ref="B1" authorId="0" shapeId="0" xr:uid="{EE5D0E81-AED8-4BE0-8E0B-96BD5D3EFBC9}">
      <text>
        <r>
          <rPr>
            <b/>
            <sz val="9"/>
            <color indexed="81"/>
            <rFont val="Tahoma"/>
            <family val="2"/>
          </rPr>
          <t>Chahine Ghimouz:</t>
        </r>
        <r>
          <rPr>
            <sz val="9"/>
            <color indexed="81"/>
            <rFont val="Tahoma"/>
            <family val="2"/>
          </rPr>
          <t xml:space="preserve">
Mettre la date et l'heure du début de l'expérience
</t>
        </r>
      </text>
    </comment>
    <comment ref="D4" authorId="0" shapeId="0" xr:uid="{481250BA-5B1C-42A7-BDB7-A13AAD30038F}">
      <text>
        <r>
          <rPr>
            <b/>
            <sz val="9"/>
            <color indexed="81"/>
            <rFont val="Tahoma"/>
            <family val="2"/>
          </rPr>
          <t>Chahine Ghimouz:</t>
        </r>
        <r>
          <rPr>
            <sz val="9"/>
            <color indexed="81"/>
            <rFont val="Tahoma"/>
            <family val="2"/>
          </rPr>
          <t xml:space="preserve">
Inscrire la date et l'heure pour calculer quand est la fin du vieillissement </t>
        </r>
      </text>
    </comment>
  </commentList>
</comments>
</file>

<file path=xl/sharedStrings.xml><?xml version="1.0" encoding="utf-8"?>
<sst xmlns="http://schemas.openxmlformats.org/spreadsheetml/2006/main" count="515" uniqueCount="94">
  <si>
    <t>Configuration</t>
  </si>
  <si>
    <t>Temps</t>
  </si>
  <si>
    <t>C1</t>
  </si>
  <si>
    <t>C2</t>
  </si>
  <si>
    <t>21j</t>
  </si>
  <si>
    <t>C3</t>
  </si>
  <si>
    <t>C4</t>
  </si>
  <si>
    <t>42j</t>
  </si>
  <si>
    <t>C5</t>
  </si>
  <si>
    <t>C6</t>
  </si>
  <si>
    <t>66j</t>
  </si>
  <si>
    <t>C7</t>
  </si>
  <si>
    <t>C8</t>
  </si>
  <si>
    <t>88j</t>
  </si>
  <si>
    <t>Température</t>
  </si>
  <si>
    <t>Humidité relative</t>
  </si>
  <si>
    <t>Irradiance</t>
  </si>
  <si>
    <t>°C</t>
  </si>
  <si>
    <t>%</t>
  </si>
  <si>
    <t>W/m2.nm</t>
  </si>
  <si>
    <t>heures</t>
  </si>
  <si>
    <t xml:space="preserve">Mois 1 </t>
  </si>
  <si>
    <t>Mois 2</t>
  </si>
  <si>
    <t>Mois 3</t>
  </si>
  <si>
    <t>Semaine1</t>
  </si>
  <si>
    <t>Semaine2</t>
  </si>
  <si>
    <t>Semaine3</t>
  </si>
  <si>
    <t>Semaine4</t>
  </si>
  <si>
    <t>Semaine5</t>
  </si>
  <si>
    <t>Semaine6</t>
  </si>
  <si>
    <t>Semaine7</t>
  </si>
  <si>
    <t>Semaine8</t>
  </si>
  <si>
    <t>Semaine9</t>
  </si>
  <si>
    <t>Semaine10</t>
  </si>
  <si>
    <t>Semaine11</t>
  </si>
  <si>
    <t>Semaine12</t>
  </si>
  <si>
    <t>C1 flip</t>
  </si>
  <si>
    <t>C2 flip</t>
  </si>
  <si>
    <t>C5 flip</t>
  </si>
  <si>
    <t>C4 flip</t>
  </si>
  <si>
    <t>C7 flip</t>
  </si>
  <si>
    <t>C8 flip</t>
  </si>
  <si>
    <t>Facteur</t>
  </si>
  <si>
    <t>Température °C</t>
  </si>
  <si>
    <t>Humidité %</t>
  </si>
  <si>
    <t>Irradiance W/m2</t>
  </si>
  <si>
    <t>Temps h</t>
  </si>
  <si>
    <t>Niveaux</t>
  </si>
  <si>
    <t>Configurations</t>
  </si>
  <si>
    <t>Black pannel T</t>
  </si>
  <si>
    <t>Humidité</t>
  </si>
  <si>
    <t>UTS</t>
  </si>
  <si>
    <t>Elongation</t>
  </si>
  <si>
    <t>Mpa</t>
  </si>
  <si>
    <t>MPa</t>
  </si>
  <si>
    <t>M. Young</t>
  </si>
  <si>
    <t>-</t>
  </si>
  <si>
    <t>C0 Benchmark</t>
  </si>
  <si>
    <t>C3 flip</t>
  </si>
  <si>
    <t>C6 flip</t>
  </si>
  <si>
    <t>Description des tâches</t>
  </si>
  <si>
    <t>Date et heure de début de l'experience</t>
  </si>
  <si>
    <t>Commencer le vieillissement C1 et C2</t>
  </si>
  <si>
    <t>Retourner les éprouvettes C1</t>
  </si>
  <si>
    <t>Retourner les éprouvettes C2 et retirer les C1</t>
  </si>
  <si>
    <t>Retourner les éprouvettes C3</t>
  </si>
  <si>
    <t>Retourner les éprouvettes C4 et retirer les C3</t>
  </si>
  <si>
    <t>Retourner les éprouvettes C5</t>
  </si>
  <si>
    <t>Retourner les éprouvettes C6 et retirer les C5</t>
  </si>
  <si>
    <t>Retirer les C2 et Commencer le vieillissement C3 et C4</t>
  </si>
  <si>
    <t>Retirer les C4 et Commencer le  vieillissement C5 et C6</t>
  </si>
  <si>
    <t>Retirer les C6 et  Commencer le vieillissement C7 et C8</t>
  </si>
  <si>
    <t>Retourner les éprouvettes C7</t>
  </si>
  <si>
    <t>Retourner les éprouvettes C8 et retirer les C7</t>
  </si>
  <si>
    <t>Retirer les C8</t>
  </si>
  <si>
    <t xml:space="preserve">Nombre d'heure 1 </t>
  </si>
  <si>
    <t>Nombre d'heure 2</t>
  </si>
  <si>
    <t>Calcul de la prochaine intervention</t>
  </si>
  <si>
    <t>Date et heure RUN</t>
  </si>
  <si>
    <t>Date et heure STOP</t>
  </si>
  <si>
    <t>Nb jours</t>
  </si>
  <si>
    <t>MOY</t>
  </si>
  <si>
    <t>SD</t>
  </si>
  <si>
    <t>Cov</t>
  </si>
  <si>
    <t>Non</t>
  </si>
  <si>
    <t>Oui</t>
  </si>
  <si>
    <t>Vapor polishing</t>
  </si>
  <si>
    <t xml:space="preserve">Build orientation </t>
  </si>
  <si>
    <t>XY</t>
  </si>
  <si>
    <t>XZ</t>
  </si>
  <si>
    <t>No</t>
  </si>
  <si>
    <t>Yes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</si>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</sst>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]"/>
    <numFmt numFmtId="165" formatCode="dddd\ dd\ mmmm\ hh:mm"/>
    <numFmt numFmtId="166" formatCode="dd/mmmm\ hh:mm"/>
    <numFmt numFmtId="167" formatCode="dd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8CD"/>
        <bgColor indexed="64"/>
      </patternFill>
    </fill>
    <fill>
      <patternFill patternType="solid">
        <fgColor rgb="FFFCD6F8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1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6" fontId="1" fillId="6" borderId="2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wrapText="1"/>
    </xf>
    <xf numFmtId="165" fontId="1" fillId="9" borderId="1" xfId="0" applyNumberFormat="1" applyFont="1" applyFill="1" applyBorder="1" applyAlignment="1">
      <alignment horizontal="center" vertical="center"/>
    </xf>
    <xf numFmtId="22" fontId="0" fillId="0" borderId="0" xfId="0" applyNumberFormat="1"/>
    <xf numFmtId="0" fontId="0" fillId="0" borderId="3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CD6F8"/>
      <color rgb="FFFFD8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172616409019864"/>
          <c:y val="8.3020405540893086E-2"/>
          <c:w val="0.74464744405126448"/>
          <c:h val="0.877613531781121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Planning!$B$7</c:f>
              <c:strCache>
                <c:ptCount val="1"/>
                <c:pt idx="0">
                  <c:v>Date et heure de début de l'experience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Planning!$A$8:$A$20</c:f>
              <c:strCache>
                <c:ptCount val="13"/>
                <c:pt idx="0">
                  <c:v>Commencer le vieillissement C1 et C2</c:v>
                </c:pt>
                <c:pt idx="1">
                  <c:v>Retourner les éprouvettes C1</c:v>
                </c:pt>
                <c:pt idx="2">
                  <c:v>Retourner les éprouvettes C2 et retirer les C1</c:v>
                </c:pt>
                <c:pt idx="3">
                  <c:v>Retirer les C2 et Commencer le vieillissement C3 et C4</c:v>
                </c:pt>
                <c:pt idx="4">
                  <c:v>Retourner les éprouvettes C3</c:v>
                </c:pt>
                <c:pt idx="5">
                  <c:v>Retourner les éprouvettes C4 et retirer les C3</c:v>
                </c:pt>
                <c:pt idx="6">
                  <c:v>Retirer les C4 et Commencer le  vieillissement C5 et C6</c:v>
                </c:pt>
                <c:pt idx="7">
                  <c:v>Retourner les éprouvettes C5</c:v>
                </c:pt>
                <c:pt idx="8">
                  <c:v>Retourner les éprouvettes C6 et retirer les C5</c:v>
                </c:pt>
                <c:pt idx="9">
                  <c:v>Retirer les C6 et  Commencer le vieillissement C7 et C8</c:v>
                </c:pt>
                <c:pt idx="10">
                  <c:v>Retourner les éprouvettes C7</c:v>
                </c:pt>
                <c:pt idx="11">
                  <c:v>Retourner les éprouvettes C8 et retirer les C7</c:v>
                </c:pt>
                <c:pt idx="12">
                  <c:v>Retirer les C8</c:v>
                </c:pt>
              </c:strCache>
            </c:strRef>
          </c:cat>
          <c:val>
            <c:numRef>
              <c:f>Planning!$B$8:$B$20</c:f>
              <c:numCache>
                <c:formatCode>\j\j\j\j\ \j\j\ mmmm\ hh:mm</c:formatCode>
                <c:ptCount val="13"/>
                <c:pt idx="0">
                  <c:v>44684.5</c:v>
                </c:pt>
                <c:pt idx="1">
                  <c:v>44689.708333333336</c:v>
                </c:pt>
                <c:pt idx="2">
                  <c:v>44694.916666666672</c:v>
                </c:pt>
                <c:pt idx="3">
                  <c:v>44705.479166666664</c:v>
                </c:pt>
                <c:pt idx="4">
                  <c:v>44710.708333333336</c:v>
                </c:pt>
                <c:pt idx="5">
                  <c:v>44715.9375</c:v>
                </c:pt>
                <c:pt idx="6">
                  <c:v>44726.5</c:v>
                </c:pt>
                <c:pt idx="7">
                  <c:v>44735.645833333336</c:v>
                </c:pt>
                <c:pt idx="8">
                  <c:v>44747.458333333336</c:v>
                </c:pt>
                <c:pt idx="9">
                  <c:v>44757.875</c:v>
                </c:pt>
                <c:pt idx="10">
                  <c:v>44811.4375</c:v>
                </c:pt>
                <c:pt idx="11">
                  <c:v>44816.791666666664</c:v>
                </c:pt>
                <c:pt idx="12">
                  <c:v>44827.208333333328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F-4338-A89B-D5C150F24207}"/>
            </c:ext>
          </c:extLst>
        </c:ser>
        <c:ser>
          <c:idx val="1"/>
          <c:order val="1"/>
          <c:tx>
            <c:v>Nb jours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Planning!$A$8:$A$20</c:f>
              <c:strCache>
                <c:ptCount val="13"/>
                <c:pt idx="0">
                  <c:v>Commencer le vieillissement C1 et C2</c:v>
                </c:pt>
                <c:pt idx="1">
                  <c:v>Retourner les éprouvettes C1</c:v>
                </c:pt>
                <c:pt idx="2">
                  <c:v>Retourner les éprouvettes C2 et retirer les C1</c:v>
                </c:pt>
                <c:pt idx="3">
                  <c:v>Retirer les C2 et Commencer le vieillissement C3 et C4</c:v>
                </c:pt>
                <c:pt idx="4">
                  <c:v>Retourner les éprouvettes C3</c:v>
                </c:pt>
                <c:pt idx="5">
                  <c:v>Retourner les éprouvettes C4 et retirer les C3</c:v>
                </c:pt>
                <c:pt idx="6">
                  <c:v>Retirer les C4 et Commencer le  vieillissement C5 et C6</c:v>
                </c:pt>
                <c:pt idx="7">
                  <c:v>Retourner les éprouvettes C5</c:v>
                </c:pt>
                <c:pt idx="8">
                  <c:v>Retourner les éprouvettes C6 et retirer les C5</c:v>
                </c:pt>
                <c:pt idx="9">
                  <c:v>Retirer les C6 et  Commencer le vieillissement C7 et C8</c:v>
                </c:pt>
                <c:pt idx="10">
                  <c:v>Retourner les éprouvettes C7</c:v>
                </c:pt>
                <c:pt idx="11">
                  <c:v>Retourner les éprouvettes C8 et retirer les C7</c:v>
                </c:pt>
                <c:pt idx="12">
                  <c:v>Retirer les C8</c:v>
                </c:pt>
              </c:strCache>
            </c:strRef>
          </c:cat>
          <c:val>
            <c:numRef>
              <c:f>Planning!$C$8:$C$19</c:f>
              <c:numCache>
                <c:formatCode>\j\j</c:formatCode>
                <c:ptCount val="12"/>
                <c:pt idx="0">
                  <c:v>5.2083333333357587</c:v>
                </c:pt>
                <c:pt idx="1">
                  <c:v>5.2083333333357587</c:v>
                </c:pt>
                <c:pt idx="2">
                  <c:v>10.562499999992724</c:v>
                </c:pt>
                <c:pt idx="3">
                  <c:v>5.2291666666715173</c:v>
                </c:pt>
                <c:pt idx="4">
                  <c:v>5.2291666666642413</c:v>
                </c:pt>
                <c:pt idx="5">
                  <c:v>10.5625</c:v>
                </c:pt>
                <c:pt idx="6">
                  <c:v>9.1458333333357587</c:v>
                </c:pt>
                <c:pt idx="7">
                  <c:v>11.8125</c:v>
                </c:pt>
                <c:pt idx="8">
                  <c:v>10.416666666664241</c:v>
                </c:pt>
                <c:pt idx="9">
                  <c:v>53.5625</c:v>
                </c:pt>
                <c:pt idx="10">
                  <c:v>5.3541666666642413</c:v>
                </c:pt>
                <c:pt idx="11">
                  <c:v>10.416666666664241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F-4338-A89B-D5C150F2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72352592"/>
        <c:axId val="1672355504"/>
      </c:barChart>
      <c:catAx>
        <c:axId val="1672352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355504"/>
        <c:crossesAt val="44666"/>
        <c:auto val="1"/>
        <c:lblAlgn val="ctr"/>
        <c:lblOffset val="100"/>
        <c:noMultiLvlLbl val="0"/>
      </c:catAx>
      <c:valAx>
        <c:axId val="1672355504"/>
        <c:scaling>
          <c:orientation val="minMax"/>
          <c:max val="44750"/>
          <c:min val="446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35259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_xlchart.v1.18</cx:f>
      </cx:numDim>
    </cx:data>
    <cx:data id="2">
      <cx:numDim type="val">
        <cx:f>_xlchart.v1.17</cx:f>
      </cx:numDim>
    </cx:data>
    <cx:data id="3">
      <cx:numDim type="val">
        <cx:f>_xlchart.v1.16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inclusive"/>
          </cx:layoutPr>
        </cx:series>
        <cx:series layoutId="boxWhisker" uniqueId="{00000001-BF1D-45F5-AB38-0736D9138076}">
          <cx:tx>
            <cx:txData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inclusive"/>
          </cx:layoutPr>
        </cx:series>
        <cx:series layoutId="boxWhisker" uniqueId="{00000002-BF1D-45F5-AB38-0736D9138076}">
          <cx:tx>
            <cx:txData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inclusive"/>
          </cx:layoutPr>
        </cx:series>
        <cx:series layoutId="boxWhisker" uniqueId="{00000003-BF1D-45F5-AB38-0736D9138076}">
          <cx:tx>
            <cx:txData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inclusive"/>
          </cx:layoutPr>
        </cx:series>
      </cx:plotAreaRegion>
      <cx:axis id="0" hidden="1">
        <cx:catScaling gapWidth="0.5"/>
        <cx:title>
          <cx:tx>
            <cx:txData>
              <cx:v>C1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C1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700" min="1800"/>
        <cx:title>
          <cx:tx>
            <cx:txData>
              <cx:v>Young modulus MPa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Young modulus MPa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_xlchart.v1.12</cx:f>
      </cx:numDim>
    </cx:data>
    <cx:data id="2">
      <cx:numDim type="val">
        <cx:f>_xlchart.v1.10</cx:f>
      </cx:numDim>
    </cx:data>
    <cx:data id="3">
      <cx:numDim type="val">
        <cx:f>_xlchart.v1.8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ex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ex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C2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C2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in="4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FR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Ultimate Tensile strength MPa</a:t>
                </a:r>
                <a:endParaRPr lang="fr-CA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_xlchart.v1.144</cx:f>
      </cx:numDim>
    </cx:data>
    <cx:data id="1">
      <cx:numDim type="val">
        <cx:f>_xlchart.v1.142</cx:f>
      </cx:numDim>
    </cx:data>
    <cx:data id="2">
      <cx:numDim type="val">
        <cx:f>_xlchart.v1.140</cx:f>
      </cx:numDim>
    </cx:data>
    <cx:data id="3">
      <cx:numDim type="val">
        <cx:f>_xlchart.v1.138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ex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ex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C3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C3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in="2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FR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Ultimate Tensile strength MPa</a:t>
                </a:r>
                <a:endParaRPr lang="fr-CA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_xlchart.v1.96</cx:f>
      </cx:numDim>
    </cx:data>
    <cx:data id="1">
      <cx:numDim type="val">
        <cx:f>_xlchart.v1.94</cx:f>
      </cx:numDim>
    </cx:data>
    <cx:data id="2">
      <cx:numDim type="val">
        <cx:f>_xlchart.v1.92</cx:f>
      </cx:numDim>
    </cx:data>
    <cx:data id="3">
      <cx:numDim type="val">
        <cx:f>_xlchart.v1.90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ex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ex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C4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C4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31" min="1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FR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Ultimate Tensile strength MPa</a:t>
                </a:r>
                <a:endParaRPr lang="fr-CA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_xlchart.v1.4</cx:f>
      </cx:numDim>
    </cx:data>
    <cx:data id="2">
      <cx:numDim type="val">
        <cx:f>_xlchart.v1.2</cx:f>
      </cx:numDim>
    </cx:data>
    <cx:data id="3">
      <cx:numDim type="val">
        <cx:f>_xlchart.v1.0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ex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ex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C5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C5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55" min="3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FR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Ultimate Tensile strength MPa</a:t>
                </a:r>
                <a:endParaRPr lang="fr-CA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_xlchart.v1.64</cx:f>
      </cx:numDim>
    </cx:data>
    <cx:data id="1">
      <cx:numDim type="val">
        <cx:f>_xlchart.v1.62</cx:f>
      </cx:numDim>
    </cx:data>
    <cx:data id="2">
      <cx:numDim type="val">
        <cx:f>_xlchart.v1.60</cx:f>
      </cx:numDim>
    </cx:data>
    <cx:data id="3">
      <cx:numDim type="val">
        <cx:f>_xlchart.v1.58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ex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ex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C6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C6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in="4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FR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Ultimate Tensile strength MPa</a:t>
                </a:r>
                <a:endParaRPr lang="fr-CA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_xlchart.v1.33</cx:f>
      </cx:numDim>
    </cx:data>
    <cx:data id="2">
      <cx:numDim type="val">
        <cx:f>_xlchart.v1.31</cx:f>
      </cx:numDim>
    </cx:data>
    <cx:data id="3">
      <cx:numDim type="val">
        <cx:f>_xlchart.v1.29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ex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ex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C7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C7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in="20"/>
        <cx:title>
          <cx:tx>
            <cx:txData>
              <cx:v>Ultimate Tensile strength MPa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Ultimate Tensile strength MPa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_xlchart.v1.41</cx:f>
      </cx:numDim>
    </cx:data>
    <cx:data id="2">
      <cx:numDim type="val">
        <cx:f>_xlchart.v1.39</cx:f>
      </cx:numDim>
    </cx:data>
    <cx:data id="3">
      <cx:numDim type="val">
        <cx:f>_xlchart.v1.37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ex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ex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C8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C8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in="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FR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Ultimate Tensile strength MPa</a:t>
                </a:r>
                <a:endParaRPr lang="fr-CA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_xlchart.v1.88</cx:f>
      </cx:numDim>
    </cx:data>
    <cx:data id="1">
      <cx:numDim type="val">
        <cx:f>_xlchart.v1.86</cx:f>
      </cx:numDim>
    </cx:data>
    <cx:data id="2">
      <cx:numDim type="val">
        <cx:f>_xlchart.v1.84</cx:f>
      </cx:numDim>
    </cx:data>
    <cx:data id="3">
      <cx:numDim type="val">
        <cx:f>_xlchart.v1.82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in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in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in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inclusive"/>
          </cx:layoutPr>
        </cx:series>
      </cx:plotAreaRegion>
      <cx:axis id="0" hidden="1">
        <cx:catScaling gapWidth="0.5"/>
        <cx:title>
          <cx:tx>
            <cx:txData>
              <cx:v>C2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C2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lang="fr-FR"/>
            </a:pPr>
            <a:endParaRPr lang="fr-FR"/>
          </a:p>
        </cx:txPr>
      </cx:axis>
      <cx:axis id="1">
        <cx:valScaling max="2500" min="170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fr-FR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Young modulus MPa</a:t>
                </a:r>
                <a:endParaRPr lang="fr-CA" sz="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lang="fr-FR"/>
            </a:pPr>
            <a:endParaRPr lang="fr-FR"/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fr-FR"/>
          </a:pPr>
          <a:endParaRPr lang="fr-FR"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_xlchart.v1.152</cx:f>
      </cx:numDim>
    </cx:data>
    <cx:data id="1">
      <cx:numDim type="val">
        <cx:f>_xlchart.v1.150</cx:f>
      </cx:numDim>
    </cx:data>
    <cx:data id="2">
      <cx:numDim type="val">
        <cx:f>_xlchart.v1.148</cx:f>
      </cx:numDim>
    </cx:data>
    <cx:data id="3">
      <cx:numDim type="val">
        <cx:f>_xlchart.v1.146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in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in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in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inclusive"/>
          </cx:layoutPr>
        </cx:series>
      </cx:plotAreaRegion>
      <cx:axis id="0" hidden="1">
        <cx:catScaling gapWidth="0.5"/>
        <cx:title>
          <cx:tx>
            <cx:txData>
              <cx:v>C3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C3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3500" min="1900"/>
        <cx:title>
          <cx:tx>
            <cx:txData>
              <cx:v>Young modulus MPa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Young modulus MPa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_xlchart.v1.128</cx:f>
      </cx:numDim>
    </cx:data>
    <cx:data id="1">
      <cx:numDim type="val">
        <cx:f>_xlchart.v1.126</cx:f>
      </cx:numDim>
    </cx:data>
    <cx:data id="2">
      <cx:numDim type="val">
        <cx:f>_xlchart.v1.124</cx:f>
      </cx:numDim>
    </cx:data>
    <cx:data id="3">
      <cx:numDim type="val">
        <cx:f>_xlchart.v1.122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in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in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in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inclusive"/>
          </cx:layoutPr>
        </cx:series>
      </cx:plotAreaRegion>
      <cx:axis id="0" hidden="1">
        <cx:catScaling gapWidth="0.5"/>
        <cx:title>
          <cx:tx>
            <cx:txData>
              <cx:v>C4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C4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3300" min="2100"/>
        <cx:title>
          <cx:tx>
            <cx:txData>
              <cx:v>Young modulus MPa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Young modulus MPa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_xlchart.v1.105</cx:f>
      </cx:numDim>
    </cx:data>
    <cx:data id="1">
      <cx:numDim type="val">
        <cx:f>_xlchart.v1.103</cx:f>
      </cx:numDim>
    </cx:data>
    <cx:data id="2">
      <cx:numDim type="val">
        <cx:f>_xlchart.v1.101</cx:f>
      </cx:numDim>
    </cx:data>
    <cx:data id="3">
      <cx:numDim type="val">
        <cx:f>_xlchart.v1.99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in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in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in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inclusive"/>
          </cx:layoutPr>
        </cx:series>
      </cx:plotAreaRegion>
      <cx:axis id="0" hidden="1">
        <cx:catScaling gapWidth="0.5"/>
        <cx:title>
          <cx:tx>
            <cx:txData>
              <cx:v>C5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C5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700" min="1700"/>
        <cx:title>
          <cx:tx>
            <cx:txData>
              <cx:v>Young modulus MPa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Young modulus MPa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_xlchart.v1.137</cx:f>
      </cx:numDim>
    </cx:data>
    <cx:data id="1">
      <cx:numDim type="val">
        <cx:f>_xlchart.v1.135</cx:f>
      </cx:numDim>
    </cx:data>
    <cx:data id="2">
      <cx:numDim type="val">
        <cx:f>_xlchart.v1.133</cx:f>
      </cx:numDim>
    </cx:data>
    <cx:data id="3">
      <cx:numDim type="val">
        <cx:f>_xlchart.v1.131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in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in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in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inclusive"/>
          </cx:layoutPr>
        </cx:series>
      </cx:plotAreaRegion>
      <cx:axis id="0" hidden="1">
        <cx:catScaling gapWidth="0.5"/>
        <cx:title>
          <cx:tx>
            <cx:txData>
              <cx:v>C6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C6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500" min="1800"/>
        <cx:title>
          <cx:tx>
            <cx:txData>
              <cx:v>Young modulus MPa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Young modulus MPa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_xlchart.v1.113</cx:f>
      </cx:numDim>
    </cx:data>
    <cx:data id="1">
      <cx:numDim type="val">
        <cx:f>_xlchart.v1.111</cx:f>
      </cx:numDim>
    </cx:data>
    <cx:data id="2">
      <cx:numDim type="val">
        <cx:f>_xlchart.v1.109</cx:f>
      </cx:numDim>
    </cx:data>
    <cx:data id="3">
      <cx:numDim type="val">
        <cx:f>_xlchart.v1.107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in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in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in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inclusive"/>
          </cx:layoutPr>
        </cx:series>
      </cx:plotAreaRegion>
      <cx:axis id="0" hidden="1">
        <cx:catScaling gapWidth="0.5"/>
        <cx:title>
          <cx:tx>
            <cx:txData>
              <cx:v>C7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C7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700" min="1600"/>
        <cx:title>
          <cx:tx>
            <cx:txData>
              <cx:v>Young modulus MPa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Young modulus MPa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_xlchart.v1.121</cx:f>
      </cx:numDim>
    </cx:data>
    <cx:data id="1">
      <cx:numDim type="val">
        <cx:f>_xlchart.v1.119</cx:f>
      </cx:numDim>
    </cx:data>
    <cx:data id="2">
      <cx:numDim type="val">
        <cx:f>_xlchart.v1.117</cx:f>
      </cx:numDim>
    </cx:data>
    <cx:data id="3">
      <cx:numDim type="val">
        <cx:f>_xlchart.v1.115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in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in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in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inclusive"/>
          </cx:layoutPr>
        </cx:series>
      </cx:plotAreaRegion>
      <cx:axis id="0" hidden="1">
        <cx:catScaling gapWidth="0.5"/>
        <cx:title>
          <cx:tx>
            <cx:txData>
              <cx:v>C8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C8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600" min="1600"/>
        <cx:title>
          <cx:tx>
            <cx:txData>
              <cx:v>Young modulus MPa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Young modulus MPa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_xlchart.v1.25</cx:f>
      </cx:numDim>
    </cx:data>
    <cx:data id="2">
      <cx:numDim type="val">
        <cx:f>_xlchart.v1.23</cx:f>
      </cx:numDim>
    </cx:data>
    <cx:data id="3">
      <cx:numDim type="val">
        <cx:f>_xlchart.v1.21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plotSurface>
        <cx:series layoutId="boxWhisker" uniqueId="{BD955D0A-FB19-40D0-8186-22EFB945A686}">
          <cx:tx>
            <cx:txData>
              <cx:f/>
              <cx:v>PA12-VaporSmoothed XZ</cx:v>
            </cx:txData>
          </cx:tx>
          <cx:spPr>
            <a:solidFill>
              <a:srgbClr val="C0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00000001-BF1D-45F5-AB38-0736D9138076}">
          <cx:tx>
            <cx:txData>
              <cx:f/>
              <cx:v>PA12-VaporSmoothed XY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0" nonoutliers="0"/>
            <cx:statistics quartileMethod="exclusive"/>
          </cx:layoutPr>
        </cx:series>
        <cx:series layoutId="boxWhisker" uniqueId="{00000002-BF1D-45F5-AB38-0736D9138076}">
          <cx:tx>
            <cx:txData>
              <cx:f/>
              <cx:v>PA12-As Printed XZ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0" nonoutliers="0"/>
            <cx:statistics quartileMethod="exclusive"/>
          </cx:layoutPr>
        </cx:series>
        <cx:series layoutId="boxWhisker" uniqueId="{00000003-BF1D-45F5-AB38-0736D9138076}">
          <cx:tx>
            <cx:txData>
              <cx:f/>
              <cx:v>PA12-As Printed XY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0" nonoutliers="0"/>
            <cx:statistics quartileMethod="exclusive"/>
          </cx:layoutPr>
        </cx:series>
      </cx:plotAreaRegion>
      <cx:axis id="0" hidden="1">
        <cx:catScaling gapWidth="0.5"/>
        <cx:title>
          <cx:tx>
            <cx:txData>
              <cx:v>C1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fr-FR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C1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in="4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FR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Ultimate Tensile strength MPa</a:t>
                </a:r>
                <a:endParaRPr lang="fr-CA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CA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90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14</xdr:col>
      <xdr:colOff>617219</xdr:colOff>
      <xdr:row>19</xdr:row>
      <xdr:rowOff>96882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743C3D-ECC8-47DC-8D1A-C11F2B55A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0</xdr:row>
      <xdr:rowOff>0</xdr:rowOff>
    </xdr:from>
    <xdr:to>
      <xdr:col>23</xdr:col>
      <xdr:colOff>561975</xdr:colOff>
      <xdr:row>17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AC88A19-420F-8171-DFE5-D0122387CC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87625" y="0"/>
              <a:ext cx="3533775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23</xdr:col>
      <xdr:colOff>615315</xdr:colOff>
      <xdr:row>0</xdr:row>
      <xdr:rowOff>0</xdr:rowOff>
    </xdr:from>
    <xdr:to>
      <xdr:col>28</xdr:col>
      <xdr:colOff>196215</xdr:colOff>
      <xdr:row>17</xdr:row>
      <xdr:rowOff>59055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CFF2C541-8A55-490B-8698-9D91E6D5ED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74740" y="0"/>
              <a:ext cx="3533775" cy="3154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220980</xdr:colOff>
      <xdr:row>17</xdr:row>
      <xdr:rowOff>186690</xdr:rowOff>
    </xdr:from>
    <xdr:to>
      <xdr:col>23</xdr:col>
      <xdr:colOff>588645</xdr:colOff>
      <xdr:row>35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25CB929D-2F9A-4733-B2D8-89D8317E17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18105" y="3282315"/>
              <a:ext cx="3529965" cy="3194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23</xdr:col>
      <xdr:colOff>628650</xdr:colOff>
      <xdr:row>17</xdr:row>
      <xdr:rowOff>171450</xdr:rowOff>
    </xdr:from>
    <xdr:to>
      <xdr:col>28</xdr:col>
      <xdr:colOff>207645</xdr:colOff>
      <xdr:row>35</xdr:row>
      <xdr:rowOff>43815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6EB16BEC-6DE4-4BFB-8D3C-60ABC1A4D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88075" y="3267075"/>
              <a:ext cx="3531870" cy="3187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95250</xdr:colOff>
      <xdr:row>38</xdr:row>
      <xdr:rowOff>104775</xdr:rowOff>
    </xdr:from>
    <xdr:to>
      <xdr:col>23</xdr:col>
      <xdr:colOff>459105</xdr:colOff>
      <xdr:row>55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phique 12">
              <a:extLst>
                <a:ext uri="{FF2B5EF4-FFF2-40B4-BE49-F238E27FC236}">
                  <a16:creationId xmlns:a16="http://schemas.microsoft.com/office/drawing/2014/main" id="{97F3C682-085C-4402-BCDC-8571094E63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92375" y="7058025"/>
              <a:ext cx="3526155" cy="3190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23</xdr:col>
      <xdr:colOff>501015</xdr:colOff>
      <xdr:row>38</xdr:row>
      <xdr:rowOff>85725</xdr:rowOff>
    </xdr:from>
    <xdr:to>
      <xdr:col>28</xdr:col>
      <xdr:colOff>85725</xdr:colOff>
      <xdr:row>55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aphique 13">
              <a:extLst>
                <a:ext uri="{FF2B5EF4-FFF2-40B4-BE49-F238E27FC236}">
                  <a16:creationId xmlns:a16="http://schemas.microsoft.com/office/drawing/2014/main" id="{46B0ACB9-7962-4F4E-9BBB-90CF83485E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60440" y="7038975"/>
              <a:ext cx="3537585" cy="3190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95250</xdr:colOff>
      <xdr:row>57</xdr:row>
      <xdr:rowOff>100965</xdr:rowOff>
    </xdr:from>
    <xdr:to>
      <xdr:col>23</xdr:col>
      <xdr:colOff>455295</xdr:colOff>
      <xdr:row>75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aphique 14">
              <a:extLst>
                <a:ext uri="{FF2B5EF4-FFF2-40B4-BE49-F238E27FC236}">
                  <a16:creationId xmlns:a16="http://schemas.microsoft.com/office/drawing/2014/main" id="{329FA35D-F567-4947-B9B6-6113066F4A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92375" y="10549890"/>
              <a:ext cx="3522345" cy="3194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23</xdr:col>
      <xdr:colOff>497205</xdr:colOff>
      <xdr:row>57</xdr:row>
      <xdr:rowOff>85725</xdr:rowOff>
    </xdr:from>
    <xdr:to>
      <xdr:col>28</xdr:col>
      <xdr:colOff>81915</xdr:colOff>
      <xdr:row>74</xdr:row>
      <xdr:rowOff>177165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aphique 15">
              <a:extLst>
                <a:ext uri="{FF2B5EF4-FFF2-40B4-BE49-F238E27FC236}">
                  <a16:creationId xmlns:a16="http://schemas.microsoft.com/office/drawing/2014/main" id="{5C959BBC-FD95-4524-9ECF-24F190BA6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6630" y="10534650"/>
              <a:ext cx="3537585" cy="3187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</xdr:row>
      <xdr:rowOff>0</xdr:rowOff>
    </xdr:from>
    <xdr:to>
      <xdr:col>13</xdr:col>
      <xdr:colOff>371475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aphique 16">
              <a:extLst>
                <a:ext uri="{FF2B5EF4-FFF2-40B4-BE49-F238E27FC236}">
                  <a16:creationId xmlns:a16="http://schemas.microsoft.com/office/drawing/2014/main" id="{16E7E943-07BA-4953-A2FF-4C6C656646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180975"/>
              <a:ext cx="3533775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</xdr:row>
      <xdr:rowOff>0</xdr:rowOff>
    </xdr:from>
    <xdr:to>
      <xdr:col>18</xdr:col>
      <xdr:colOff>369570</xdr:colOff>
      <xdr:row>18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aphique 17">
              <a:extLst>
                <a:ext uri="{FF2B5EF4-FFF2-40B4-BE49-F238E27FC236}">
                  <a16:creationId xmlns:a16="http://schemas.microsoft.com/office/drawing/2014/main" id="{2AC2C764-0BC4-44B9-8A6A-6CA02AA713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0" y="180975"/>
              <a:ext cx="3531870" cy="3158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20</xdr:row>
      <xdr:rowOff>0</xdr:rowOff>
    </xdr:from>
    <xdr:to>
      <xdr:col>13</xdr:col>
      <xdr:colOff>369570</xdr:colOff>
      <xdr:row>37</xdr:row>
      <xdr:rowOff>43815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aphique 18">
              <a:extLst>
                <a:ext uri="{FF2B5EF4-FFF2-40B4-BE49-F238E27FC236}">
                  <a16:creationId xmlns:a16="http://schemas.microsoft.com/office/drawing/2014/main" id="{635C9D5E-2973-4906-A3DE-4806F99BC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3657600"/>
              <a:ext cx="3531870" cy="3158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367665</xdr:colOff>
      <xdr:row>37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aphique 19">
              <a:extLst>
                <a:ext uri="{FF2B5EF4-FFF2-40B4-BE49-F238E27FC236}">
                  <a16:creationId xmlns:a16="http://schemas.microsoft.com/office/drawing/2014/main" id="{E64D545D-3E14-4848-9431-D37D4BE84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0" y="3657600"/>
              <a:ext cx="3529965" cy="316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39</xdr:row>
      <xdr:rowOff>0</xdr:rowOff>
    </xdr:from>
    <xdr:to>
      <xdr:col>13</xdr:col>
      <xdr:colOff>369570</xdr:colOff>
      <xdr:row>56</xdr:row>
      <xdr:rowOff>24765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phique 20">
              <a:extLst>
                <a:ext uri="{FF2B5EF4-FFF2-40B4-BE49-F238E27FC236}">
                  <a16:creationId xmlns:a16="http://schemas.microsoft.com/office/drawing/2014/main" id="{33B78F53-922A-417D-A7CD-4D2CA6D92D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7134225"/>
              <a:ext cx="3531870" cy="3158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39</xdr:row>
      <xdr:rowOff>0</xdr:rowOff>
    </xdr:from>
    <xdr:to>
      <xdr:col>18</xdr:col>
      <xdr:colOff>369570</xdr:colOff>
      <xdr:row>56</xdr:row>
      <xdr:rowOff>24765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aphique 21">
              <a:extLst>
                <a:ext uri="{FF2B5EF4-FFF2-40B4-BE49-F238E27FC236}">
                  <a16:creationId xmlns:a16="http://schemas.microsoft.com/office/drawing/2014/main" id="{5FD42496-D9AA-439C-A0C8-74EF5BF7F8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0" y="7134225"/>
              <a:ext cx="3531870" cy="3158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57</xdr:row>
      <xdr:rowOff>0</xdr:rowOff>
    </xdr:from>
    <xdr:to>
      <xdr:col>13</xdr:col>
      <xdr:colOff>369570</xdr:colOff>
      <xdr:row>74</xdr:row>
      <xdr:rowOff>62865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aphique 22">
              <a:extLst>
                <a:ext uri="{FF2B5EF4-FFF2-40B4-BE49-F238E27FC236}">
                  <a16:creationId xmlns:a16="http://schemas.microsoft.com/office/drawing/2014/main" id="{E33BAD14-2FF0-4E9D-AC50-83072DDE65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10448925"/>
              <a:ext cx="3531870" cy="3158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57</xdr:row>
      <xdr:rowOff>0</xdr:rowOff>
    </xdr:from>
    <xdr:to>
      <xdr:col>18</xdr:col>
      <xdr:colOff>369570</xdr:colOff>
      <xdr:row>74</xdr:row>
      <xdr:rowOff>62865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Graphique 23">
              <a:extLst>
                <a:ext uri="{FF2B5EF4-FFF2-40B4-BE49-F238E27FC236}">
                  <a16:creationId xmlns:a16="http://schemas.microsoft.com/office/drawing/2014/main" id="{1B78134B-8EDD-45F9-A37B-53CB236E72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0" y="10448925"/>
              <a:ext cx="3531870" cy="3158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E06AC-4EC0-4485-843A-29110C19852C}" name="Tableau1" displayName="Tableau1" ref="B1:F10" totalsRowShown="0" headerRowDxfId="5">
  <autoFilter ref="B1:F10" xr:uid="{841E06AC-4EC0-4485-843A-29110C19852C}"/>
  <tableColumns count="5">
    <tableColumn id="1" xr3:uid="{0E2A8809-77D3-43D9-A5B6-009139EE185F}" name="Configuration" dataDxfId="4"/>
    <tableColumn id="2" xr3:uid="{FB2928EE-1D23-4CC3-A82F-15C212265F5B}" name="Température" dataDxfId="3"/>
    <tableColumn id="3" xr3:uid="{CA10A906-AE5E-4B51-AF0B-C5357514D295}" name="Humidité relative" dataDxfId="2"/>
    <tableColumn id="4" xr3:uid="{C709CA6E-8070-4535-B8D0-0C7BB16372CA}" name="Irradiance" dataDxfId="1"/>
    <tableColumn id="5" xr3:uid="{3BBAFF34-EF3D-49EE-B1D2-10CE4BC91137}" name="Temp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402-B0DB-48A9-8386-B644E8B9E5D6}">
  <dimension ref="B1:T52"/>
  <sheetViews>
    <sheetView workbookViewId="0">
      <selection activeCell="J17" sqref="J17"/>
    </sheetView>
  </sheetViews>
  <sheetFormatPr baseColWidth="10" defaultRowHeight="14.4" x14ac:dyDescent="0.3"/>
  <cols>
    <col min="2" max="2" width="17" bestFit="1" customWidth="1"/>
    <col min="3" max="4" width="12.77734375" customWidth="1"/>
    <col min="5" max="5" width="14" bestFit="1" customWidth="1"/>
    <col min="6" max="6" width="13.5546875" bestFit="1" customWidth="1"/>
    <col min="7" max="7" width="13.21875" bestFit="1" customWidth="1"/>
    <col min="8" max="8" width="13.109375" bestFit="1" customWidth="1"/>
    <col min="9" max="17" width="8.88671875" bestFit="1" customWidth="1"/>
    <col min="18" max="20" width="9.88671875" bestFit="1" customWidth="1"/>
    <col min="21" max="28" width="5.88671875" bestFit="1" customWidth="1"/>
  </cols>
  <sheetData>
    <row r="1" spans="2:20" ht="28.8" customHeight="1" x14ac:dyDescent="0.3">
      <c r="B1" s="13" t="s">
        <v>0</v>
      </c>
      <c r="C1" s="1" t="s">
        <v>14</v>
      </c>
      <c r="D1" s="12" t="s">
        <v>15</v>
      </c>
      <c r="E1" s="1" t="s">
        <v>16</v>
      </c>
      <c r="F1" s="1" t="s">
        <v>1</v>
      </c>
    </row>
    <row r="2" spans="2:20" x14ac:dyDescent="0.3">
      <c r="B2" s="2"/>
      <c r="C2" s="8" t="s">
        <v>17</v>
      </c>
      <c r="D2" s="8" t="s">
        <v>18</v>
      </c>
      <c r="E2" s="8" t="s">
        <v>19</v>
      </c>
      <c r="F2" s="8" t="s">
        <v>20</v>
      </c>
      <c r="I2" s="38" t="s">
        <v>21</v>
      </c>
      <c r="J2" s="38"/>
      <c r="K2" s="38"/>
      <c r="L2" s="38"/>
      <c r="M2" s="38" t="s">
        <v>22</v>
      </c>
      <c r="N2" s="38"/>
      <c r="O2" s="38"/>
      <c r="P2" s="38"/>
      <c r="Q2" s="38" t="s">
        <v>23</v>
      </c>
      <c r="R2" s="38"/>
      <c r="S2" s="38"/>
      <c r="T2" s="38"/>
    </row>
    <row r="3" spans="2:20" x14ac:dyDescent="0.3">
      <c r="B3" s="3" t="s">
        <v>2</v>
      </c>
      <c r="C3" s="3">
        <v>1</v>
      </c>
      <c r="D3" s="3">
        <v>1</v>
      </c>
      <c r="E3" s="3">
        <v>1</v>
      </c>
      <c r="F3" s="3">
        <v>1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  <c r="N3" s="4" t="s">
        <v>29</v>
      </c>
      <c r="O3" s="4" t="s">
        <v>30</v>
      </c>
      <c r="P3" s="4" t="s">
        <v>31</v>
      </c>
      <c r="Q3" s="4" t="s">
        <v>32</v>
      </c>
      <c r="R3" s="4" t="s">
        <v>33</v>
      </c>
      <c r="S3" s="4" t="s">
        <v>34</v>
      </c>
      <c r="T3" s="4" t="s">
        <v>35</v>
      </c>
    </row>
    <row r="4" spans="2:20" x14ac:dyDescent="0.3">
      <c r="B4" s="3" t="s">
        <v>3</v>
      </c>
      <c r="C4" s="3">
        <v>1</v>
      </c>
      <c r="D4" s="3">
        <v>1</v>
      </c>
      <c r="E4" s="3">
        <v>1</v>
      </c>
      <c r="F4" s="3">
        <v>2</v>
      </c>
      <c r="G4" t="s">
        <v>4</v>
      </c>
      <c r="I4" s="5" t="s">
        <v>2</v>
      </c>
      <c r="J4" s="5" t="s">
        <v>36</v>
      </c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x14ac:dyDescent="0.3">
      <c r="B5" s="3" t="s">
        <v>5</v>
      </c>
      <c r="C5" s="3">
        <v>2</v>
      </c>
      <c r="D5" s="3">
        <v>1</v>
      </c>
      <c r="E5" s="3">
        <v>2</v>
      </c>
      <c r="F5" s="3">
        <v>1</v>
      </c>
      <c r="I5" s="5" t="s">
        <v>3</v>
      </c>
      <c r="J5" s="5" t="s">
        <v>3</v>
      </c>
      <c r="K5" s="5" t="s">
        <v>37</v>
      </c>
      <c r="L5" s="5" t="s">
        <v>3</v>
      </c>
      <c r="M5" s="4"/>
      <c r="N5" s="4"/>
      <c r="O5" s="4"/>
      <c r="P5" s="4"/>
      <c r="Q5" s="4"/>
      <c r="R5" s="4"/>
      <c r="S5" s="4"/>
      <c r="T5" s="4"/>
    </row>
    <row r="6" spans="2:20" x14ac:dyDescent="0.3">
      <c r="B6" s="3" t="s">
        <v>6</v>
      </c>
      <c r="C6" s="3">
        <v>2</v>
      </c>
      <c r="D6" s="3">
        <v>1</v>
      </c>
      <c r="E6" s="3">
        <v>2</v>
      </c>
      <c r="F6" s="3">
        <v>2</v>
      </c>
      <c r="G6" t="s">
        <v>7</v>
      </c>
      <c r="I6" s="4"/>
      <c r="J6" s="4"/>
      <c r="K6" s="6" t="s">
        <v>5</v>
      </c>
      <c r="L6" s="6" t="s">
        <v>58</v>
      </c>
      <c r="M6" s="4"/>
      <c r="N6" s="4"/>
      <c r="O6" s="4"/>
      <c r="P6" s="4"/>
      <c r="Q6" s="4"/>
      <c r="R6" s="4"/>
      <c r="S6" s="4"/>
      <c r="T6" s="4"/>
    </row>
    <row r="7" spans="2:20" x14ac:dyDescent="0.3">
      <c r="B7" s="3" t="s">
        <v>8</v>
      </c>
      <c r="C7" s="3">
        <v>1</v>
      </c>
      <c r="D7" s="3">
        <v>2</v>
      </c>
      <c r="E7" s="3">
        <v>2</v>
      </c>
      <c r="F7" s="3">
        <v>1</v>
      </c>
      <c r="I7" s="4"/>
      <c r="J7" s="4"/>
      <c r="K7" s="6" t="s">
        <v>6</v>
      </c>
      <c r="L7" s="6" t="s">
        <v>6</v>
      </c>
      <c r="M7" s="6" t="s">
        <v>39</v>
      </c>
      <c r="N7" s="6" t="s">
        <v>6</v>
      </c>
      <c r="O7" s="4"/>
      <c r="P7" s="4"/>
      <c r="Q7" s="4"/>
      <c r="R7" s="4"/>
      <c r="S7" s="4"/>
      <c r="T7" s="4"/>
    </row>
    <row r="8" spans="2:20" x14ac:dyDescent="0.3">
      <c r="B8" s="3" t="s">
        <v>9</v>
      </c>
      <c r="C8" s="3">
        <v>1</v>
      </c>
      <c r="D8" s="3">
        <v>2</v>
      </c>
      <c r="E8" s="3">
        <v>2</v>
      </c>
      <c r="F8" s="3">
        <v>2</v>
      </c>
      <c r="G8" t="s">
        <v>10</v>
      </c>
      <c r="I8" s="4"/>
      <c r="J8" s="4"/>
      <c r="K8" s="4"/>
      <c r="L8" s="4"/>
      <c r="M8" s="17" t="s">
        <v>8</v>
      </c>
      <c r="N8" s="17" t="s">
        <v>38</v>
      </c>
      <c r="O8" s="4"/>
      <c r="P8" s="4"/>
      <c r="Q8" s="4"/>
      <c r="R8" s="4"/>
      <c r="S8" s="4"/>
      <c r="T8" s="4"/>
    </row>
    <row r="9" spans="2:20" x14ac:dyDescent="0.3">
      <c r="B9" s="3" t="s">
        <v>11</v>
      </c>
      <c r="C9" s="3">
        <v>2</v>
      </c>
      <c r="D9" s="3">
        <v>2</v>
      </c>
      <c r="E9" s="3">
        <v>1</v>
      </c>
      <c r="F9" s="3">
        <v>1</v>
      </c>
      <c r="I9" s="4"/>
      <c r="J9" s="4"/>
      <c r="K9" s="4"/>
      <c r="L9" s="4"/>
      <c r="M9" s="17" t="s">
        <v>9</v>
      </c>
      <c r="N9" s="17" t="s">
        <v>9</v>
      </c>
      <c r="O9" s="17" t="s">
        <v>59</v>
      </c>
      <c r="P9" s="17" t="s">
        <v>9</v>
      </c>
      <c r="Q9" s="4"/>
      <c r="R9" s="4"/>
      <c r="S9" s="4"/>
      <c r="T9" s="4"/>
    </row>
    <row r="10" spans="2:20" x14ac:dyDescent="0.3">
      <c r="B10" s="3" t="s">
        <v>12</v>
      </c>
      <c r="C10" s="3">
        <v>2</v>
      </c>
      <c r="D10" s="3">
        <v>2</v>
      </c>
      <c r="E10" s="3">
        <v>1</v>
      </c>
      <c r="F10" s="3">
        <v>2</v>
      </c>
      <c r="G10" t="s">
        <v>13</v>
      </c>
      <c r="I10" s="4"/>
      <c r="J10" s="4"/>
      <c r="K10" s="4"/>
      <c r="L10" s="4"/>
      <c r="M10" s="4"/>
      <c r="N10" s="4"/>
      <c r="O10" s="15" t="s">
        <v>8</v>
      </c>
      <c r="P10" s="15" t="s">
        <v>38</v>
      </c>
      <c r="Q10" s="4"/>
      <c r="R10" s="4"/>
      <c r="S10" s="4"/>
      <c r="T10" s="4"/>
    </row>
    <row r="11" spans="2:20" x14ac:dyDescent="0.3">
      <c r="I11" s="4"/>
      <c r="J11" s="4"/>
      <c r="K11" s="4"/>
      <c r="L11" s="4"/>
      <c r="M11" s="4"/>
      <c r="N11" s="4"/>
      <c r="O11" s="15" t="s">
        <v>9</v>
      </c>
      <c r="P11" s="15" t="s">
        <v>9</v>
      </c>
      <c r="Q11" s="15" t="s">
        <v>59</v>
      </c>
      <c r="R11" s="15" t="s">
        <v>9</v>
      </c>
      <c r="S11" s="4"/>
      <c r="T11" s="4"/>
    </row>
    <row r="12" spans="2:20" x14ac:dyDescent="0.3">
      <c r="I12" s="4"/>
      <c r="J12" s="4"/>
      <c r="K12" s="4"/>
      <c r="L12" s="4"/>
      <c r="M12" s="4"/>
      <c r="N12" s="4"/>
      <c r="O12" s="4"/>
      <c r="P12" s="4"/>
      <c r="Q12" s="16" t="s">
        <v>11</v>
      </c>
      <c r="R12" s="16" t="s">
        <v>40</v>
      </c>
      <c r="S12" s="4"/>
      <c r="T12" s="4"/>
    </row>
    <row r="13" spans="2:20" x14ac:dyDescent="0.3">
      <c r="B13" s="36" t="s">
        <v>42</v>
      </c>
      <c r="C13" s="37" t="s">
        <v>47</v>
      </c>
      <c r="D13" s="37"/>
      <c r="F13" s="8" t="s">
        <v>48</v>
      </c>
      <c r="G13" s="8" t="s">
        <v>49</v>
      </c>
      <c r="I13" s="4"/>
      <c r="J13" s="4"/>
      <c r="K13" s="4"/>
      <c r="L13" s="4"/>
      <c r="M13" s="4"/>
      <c r="N13" s="4"/>
      <c r="O13" s="4"/>
      <c r="P13" s="4"/>
      <c r="Q13" s="16" t="s">
        <v>12</v>
      </c>
      <c r="R13" s="16" t="s">
        <v>12</v>
      </c>
      <c r="S13" s="16" t="s">
        <v>41</v>
      </c>
      <c r="T13" s="16" t="s">
        <v>12</v>
      </c>
    </row>
    <row r="14" spans="2:20" x14ac:dyDescent="0.3">
      <c r="B14" s="36"/>
      <c r="C14" s="7">
        <v>1</v>
      </c>
      <c r="D14" s="7">
        <v>2</v>
      </c>
      <c r="F14" s="9" t="s">
        <v>2</v>
      </c>
      <c r="G14" s="9">
        <v>45</v>
      </c>
    </row>
    <row r="15" spans="2:20" x14ac:dyDescent="0.3">
      <c r="B15" s="7" t="s">
        <v>43</v>
      </c>
      <c r="C15" s="2">
        <v>30</v>
      </c>
      <c r="D15" s="2">
        <v>70</v>
      </c>
      <c r="F15" s="10" t="s">
        <v>3</v>
      </c>
      <c r="G15" s="10">
        <v>45</v>
      </c>
    </row>
    <row r="16" spans="2:20" x14ac:dyDescent="0.3">
      <c r="B16" s="7" t="s">
        <v>44</v>
      </c>
      <c r="C16" s="2">
        <v>50</v>
      </c>
      <c r="D16" s="2">
        <v>80</v>
      </c>
      <c r="F16" s="3" t="s">
        <v>5</v>
      </c>
      <c r="G16" s="3">
        <v>105</v>
      </c>
    </row>
    <row r="17" spans="2:17" x14ac:dyDescent="0.3">
      <c r="B17" s="7" t="s">
        <v>45</v>
      </c>
      <c r="C17" s="2">
        <v>0.23</v>
      </c>
      <c r="D17" s="2">
        <v>0.68</v>
      </c>
      <c r="F17" s="3" t="s">
        <v>6</v>
      </c>
      <c r="G17" s="3">
        <v>105</v>
      </c>
    </row>
    <row r="18" spans="2:17" x14ac:dyDescent="0.3">
      <c r="B18" s="7" t="s">
        <v>46</v>
      </c>
      <c r="C18" s="2">
        <v>250</v>
      </c>
      <c r="D18" s="2">
        <v>500</v>
      </c>
      <c r="F18" s="10" t="s">
        <v>8</v>
      </c>
      <c r="G18" s="10">
        <v>50</v>
      </c>
    </row>
    <row r="19" spans="2:17" x14ac:dyDescent="0.3">
      <c r="B19" s="7" t="s">
        <v>86</v>
      </c>
      <c r="C19" s="3" t="s">
        <v>90</v>
      </c>
      <c r="D19" s="3" t="s">
        <v>91</v>
      </c>
      <c r="F19" s="10" t="s">
        <v>9</v>
      </c>
      <c r="G19" s="10">
        <v>50</v>
      </c>
      <c r="K19" s="1"/>
      <c r="L19" s="1"/>
      <c r="M19" s="12"/>
      <c r="N19" s="1"/>
      <c r="O19" s="1"/>
      <c r="P19" s="1"/>
      <c r="Q19" s="1"/>
    </row>
    <row r="20" spans="2:17" x14ac:dyDescent="0.3">
      <c r="B20" s="7" t="s">
        <v>87</v>
      </c>
      <c r="C20" s="3" t="s">
        <v>88</v>
      </c>
      <c r="D20" s="3" t="s">
        <v>89</v>
      </c>
      <c r="F20" s="3" t="s">
        <v>11</v>
      </c>
      <c r="G20" s="3">
        <v>95</v>
      </c>
      <c r="K20" s="1"/>
      <c r="L20" s="33"/>
      <c r="M20" s="33"/>
      <c r="N20" s="33"/>
      <c r="O20" s="33"/>
    </row>
    <row r="21" spans="2:17" x14ac:dyDescent="0.3">
      <c r="F21" s="3" t="s">
        <v>12</v>
      </c>
      <c r="G21" s="3">
        <v>95</v>
      </c>
      <c r="K21" s="34"/>
      <c r="L21" s="34"/>
      <c r="M21" s="34"/>
      <c r="N21" s="34"/>
      <c r="O21" s="34"/>
    </row>
    <row r="22" spans="2:17" x14ac:dyDescent="0.3">
      <c r="K22" s="34"/>
      <c r="L22" s="34"/>
      <c r="M22" s="34"/>
      <c r="N22" s="34"/>
      <c r="O22" s="34"/>
    </row>
    <row r="23" spans="2:17" x14ac:dyDescent="0.3">
      <c r="K23" s="34"/>
      <c r="L23" s="34"/>
      <c r="M23" s="34"/>
      <c r="N23" s="34"/>
      <c r="O23" s="34"/>
    </row>
    <row r="24" spans="2:17" x14ac:dyDescent="0.3">
      <c r="K24" s="34"/>
      <c r="L24" s="34"/>
      <c r="M24" s="34"/>
      <c r="N24" s="34"/>
      <c r="O24" s="34"/>
    </row>
    <row r="25" spans="2:17" x14ac:dyDescent="0.3">
      <c r="K25" s="34"/>
      <c r="L25" s="34"/>
      <c r="M25" s="34"/>
      <c r="N25" s="34"/>
      <c r="O25" s="34"/>
    </row>
    <row r="26" spans="2:17" x14ac:dyDescent="0.3">
      <c r="K26" s="34"/>
      <c r="L26" s="34"/>
      <c r="M26" s="34"/>
      <c r="N26" s="34"/>
      <c r="O26" s="34"/>
    </row>
    <row r="27" spans="2:17" x14ac:dyDescent="0.3">
      <c r="K27" s="34"/>
      <c r="L27" s="34"/>
      <c r="M27" s="34"/>
      <c r="N27" s="34"/>
      <c r="O27" s="34"/>
    </row>
    <row r="28" spans="2:17" x14ac:dyDescent="0.3">
      <c r="E28" s="36" t="s">
        <v>42</v>
      </c>
      <c r="F28" s="36"/>
      <c r="G28" s="7" t="s">
        <v>43</v>
      </c>
      <c r="H28" s="7" t="s">
        <v>44</v>
      </c>
      <c r="I28" s="7" t="s">
        <v>45</v>
      </c>
      <c r="J28" s="7" t="s">
        <v>46</v>
      </c>
      <c r="K28" s="7" t="s">
        <v>86</v>
      </c>
      <c r="L28" s="7" t="s">
        <v>87</v>
      </c>
      <c r="M28" s="34"/>
      <c r="N28" s="34"/>
      <c r="O28" s="34"/>
    </row>
    <row r="29" spans="2:17" x14ac:dyDescent="0.3">
      <c r="E29" s="37" t="s">
        <v>47</v>
      </c>
      <c r="F29" s="7">
        <v>1</v>
      </c>
      <c r="G29" s="2">
        <v>30</v>
      </c>
      <c r="H29" s="2">
        <v>50</v>
      </c>
      <c r="I29" s="2">
        <v>0.23</v>
      </c>
      <c r="J29" s="2">
        <v>250</v>
      </c>
      <c r="K29" s="3" t="s">
        <v>90</v>
      </c>
      <c r="L29" s="3" t="s">
        <v>88</v>
      </c>
      <c r="M29" s="34"/>
      <c r="N29" s="34"/>
      <c r="O29" s="34"/>
    </row>
    <row r="30" spans="2:17" x14ac:dyDescent="0.3">
      <c r="E30" s="37"/>
      <c r="F30" s="7">
        <v>2</v>
      </c>
      <c r="G30" s="2">
        <v>70</v>
      </c>
      <c r="H30" s="2">
        <v>80</v>
      </c>
      <c r="I30" s="2">
        <v>0.68</v>
      </c>
      <c r="J30" s="2">
        <v>500</v>
      </c>
      <c r="K30" s="3" t="s">
        <v>91</v>
      </c>
      <c r="L30" s="3" t="s">
        <v>89</v>
      </c>
      <c r="M30" s="34"/>
      <c r="N30" s="34"/>
      <c r="O30" s="34"/>
    </row>
    <row r="31" spans="2:17" x14ac:dyDescent="0.3">
      <c r="K31" s="34"/>
      <c r="L31" s="34"/>
      <c r="M31" s="34"/>
      <c r="N31" s="34"/>
      <c r="O31" s="34"/>
    </row>
    <row r="32" spans="2:17" x14ac:dyDescent="0.3">
      <c r="K32" s="34"/>
      <c r="L32" s="34"/>
      <c r="M32" s="34"/>
      <c r="N32" s="34"/>
      <c r="O32" s="34"/>
    </row>
    <row r="33" spans="11:15" x14ac:dyDescent="0.3">
      <c r="K33" s="34"/>
      <c r="L33" s="34"/>
      <c r="M33" s="34"/>
      <c r="N33" s="34"/>
      <c r="O33" s="34"/>
    </row>
    <row r="34" spans="11:15" x14ac:dyDescent="0.3">
      <c r="K34" s="34"/>
      <c r="L34" s="34"/>
      <c r="M34" s="34"/>
      <c r="N34" s="34"/>
      <c r="O34" s="34"/>
    </row>
    <row r="35" spans="11:15" x14ac:dyDescent="0.3">
      <c r="K35" s="34"/>
      <c r="L35" s="34"/>
      <c r="M35" s="34"/>
      <c r="N35" s="34"/>
      <c r="O35" s="34"/>
    </row>
    <row r="36" spans="11:15" x14ac:dyDescent="0.3">
      <c r="K36" s="34"/>
      <c r="L36" s="34"/>
      <c r="M36" s="34"/>
      <c r="N36" s="34"/>
      <c r="O36" s="34"/>
    </row>
    <row r="37" spans="11:15" x14ac:dyDescent="0.3">
      <c r="K37" s="34"/>
      <c r="L37" s="34"/>
      <c r="M37" s="34"/>
      <c r="N37" s="34"/>
      <c r="O37" s="34"/>
    </row>
    <row r="38" spans="11:15" x14ac:dyDescent="0.3">
      <c r="K38" s="34"/>
      <c r="L38" s="34"/>
      <c r="M38" s="34"/>
      <c r="N38" s="34"/>
      <c r="O38" s="34"/>
    </row>
    <row r="39" spans="11:15" x14ac:dyDescent="0.3">
      <c r="K39" s="34"/>
      <c r="L39" s="34"/>
      <c r="M39" s="34"/>
      <c r="N39" s="34"/>
      <c r="O39" s="34"/>
    </row>
    <row r="40" spans="11:15" x14ac:dyDescent="0.3">
      <c r="K40" s="34"/>
      <c r="L40" s="34"/>
      <c r="M40" s="34"/>
      <c r="N40" s="34"/>
      <c r="O40" s="34"/>
    </row>
    <row r="41" spans="11:15" x14ac:dyDescent="0.3">
      <c r="K41" s="34"/>
      <c r="L41" s="34"/>
      <c r="M41" s="34"/>
      <c r="N41" s="34"/>
      <c r="O41" s="34"/>
    </row>
    <row r="42" spans="11:15" x14ac:dyDescent="0.3">
      <c r="K42" s="34"/>
      <c r="L42" s="34"/>
      <c r="M42" s="34"/>
      <c r="N42" s="34"/>
      <c r="O42" s="34"/>
    </row>
    <row r="43" spans="11:15" x14ac:dyDescent="0.3">
      <c r="K43" s="34"/>
      <c r="L43" s="34"/>
      <c r="M43" s="34"/>
      <c r="N43" s="34"/>
      <c r="O43" s="34"/>
    </row>
    <row r="44" spans="11:15" x14ac:dyDescent="0.3">
      <c r="K44" s="34"/>
      <c r="L44" s="34"/>
      <c r="M44" s="34"/>
      <c r="N44" s="34"/>
      <c r="O44" s="34"/>
    </row>
    <row r="45" spans="11:15" x14ac:dyDescent="0.3">
      <c r="K45" s="34"/>
      <c r="L45" s="34"/>
      <c r="M45" s="34"/>
      <c r="N45" s="34"/>
      <c r="O45" s="34"/>
    </row>
    <row r="46" spans="11:15" x14ac:dyDescent="0.3">
      <c r="K46" s="34"/>
      <c r="L46" s="34"/>
      <c r="M46" s="34"/>
      <c r="N46" s="34"/>
      <c r="O46" s="34"/>
    </row>
    <row r="47" spans="11:15" x14ac:dyDescent="0.3">
      <c r="K47" s="34"/>
      <c r="L47" s="34"/>
      <c r="M47" s="34"/>
      <c r="N47" s="34"/>
      <c r="O47" s="34"/>
    </row>
    <row r="48" spans="11:15" x14ac:dyDescent="0.3">
      <c r="K48" s="34"/>
      <c r="L48" s="34"/>
      <c r="M48" s="34"/>
      <c r="N48" s="34"/>
      <c r="O48" s="34"/>
    </row>
    <row r="49" spans="11:15" x14ac:dyDescent="0.3">
      <c r="K49" s="34"/>
      <c r="L49" s="34"/>
      <c r="M49" s="34"/>
      <c r="N49" s="34"/>
      <c r="O49" s="34"/>
    </row>
    <row r="50" spans="11:15" x14ac:dyDescent="0.3">
      <c r="K50" s="34"/>
      <c r="L50" s="34"/>
      <c r="M50" s="34"/>
      <c r="N50" s="34"/>
      <c r="O50" s="34"/>
    </row>
    <row r="51" spans="11:15" x14ac:dyDescent="0.3">
      <c r="K51" s="34"/>
      <c r="L51" s="34"/>
      <c r="M51" s="34"/>
      <c r="N51" s="34"/>
      <c r="O51" s="34"/>
    </row>
    <row r="52" spans="11:15" x14ac:dyDescent="0.3">
      <c r="K52" s="34"/>
      <c r="L52" s="34"/>
      <c r="M52" s="34"/>
      <c r="N52" s="34"/>
      <c r="O52" s="34"/>
    </row>
  </sheetData>
  <mergeCells count="7">
    <mergeCell ref="Q2:T2"/>
    <mergeCell ref="E28:F28"/>
    <mergeCell ref="E29:E30"/>
    <mergeCell ref="B13:B14"/>
    <mergeCell ref="C13:D13"/>
    <mergeCell ref="M2:P2"/>
    <mergeCell ref="I2:L2"/>
  </mergeCells>
  <phoneticPr fontId="2" type="noConversion"/>
  <conditionalFormatting sqref="B1:F10">
    <cfRule type="cellIs" dxfId="15" priority="9" operator="equal">
      <formula>1</formula>
    </cfRule>
    <cfRule type="cellIs" dxfId="14" priority="10" operator="equal">
      <formula>2</formula>
    </cfRule>
  </conditionalFormatting>
  <conditionalFormatting sqref="K19:O27 K31:O52 M28:O30">
    <cfRule type="cellIs" dxfId="13" priority="7" operator="equal">
      <formula>1</formula>
    </cfRule>
    <cfRule type="cellIs" dxfId="12" priority="8" operator="equal">
      <formula>2</formula>
    </cfRule>
  </conditionalFormatting>
  <conditionalFormatting sqref="K31:O36 M29:O30">
    <cfRule type="cellIs" dxfId="11" priority="5" operator="equal">
      <formula>1</formula>
    </cfRule>
    <cfRule type="cellIs" dxfId="10" priority="6" operator="equal">
      <formula>2</formula>
    </cfRule>
  </conditionalFormatting>
  <conditionalFormatting sqref="K37:O44">
    <cfRule type="cellIs" dxfId="9" priority="3" operator="equal">
      <formula>1</formula>
    </cfRule>
    <cfRule type="cellIs" dxfId="8" priority="4" operator="equal">
      <formula>2</formula>
    </cfRule>
  </conditionalFormatting>
  <conditionalFormatting sqref="K45:O52">
    <cfRule type="cellIs" dxfId="7" priority="1" operator="equal">
      <formula>1</formula>
    </cfRule>
    <cfRule type="cellIs" dxfId="6" priority="2" operator="equal">
      <formula>2</formula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2478-6AE9-4818-8338-3D65DA455922}">
  <dimension ref="A1:H20"/>
  <sheetViews>
    <sheetView topLeftCell="A6" zoomScale="95" zoomScaleNormal="95" workbookViewId="0">
      <selection activeCell="D17" sqref="D17"/>
    </sheetView>
  </sheetViews>
  <sheetFormatPr baseColWidth="10" defaultRowHeight="14.4" x14ac:dyDescent="0.3"/>
  <cols>
    <col min="1" max="1" width="32.5546875" style="18" customWidth="1"/>
    <col min="2" max="2" width="31.21875" customWidth="1"/>
    <col min="3" max="3" width="28.21875" customWidth="1"/>
    <col min="4" max="4" width="30.6640625" customWidth="1"/>
    <col min="5" max="5" width="23.77734375" bestFit="1" customWidth="1"/>
    <col min="7" max="7" width="16.77734375" bestFit="1" customWidth="1"/>
    <col min="8" max="8" width="17.21875" style="25" bestFit="1" customWidth="1"/>
    <col min="9" max="9" width="16.77734375" customWidth="1"/>
    <col min="10" max="10" width="15.5546875" bestFit="1" customWidth="1"/>
    <col min="11" max="11" width="15.21875" customWidth="1"/>
    <col min="12" max="12" width="16" customWidth="1"/>
    <col min="13" max="16" width="16" bestFit="1" customWidth="1"/>
    <col min="17" max="17" width="16.33203125" bestFit="1" customWidth="1"/>
    <col min="18" max="18" width="17.77734375" bestFit="1" customWidth="1"/>
  </cols>
  <sheetData>
    <row r="1" spans="1:5" ht="29.4" thickBot="1" x14ac:dyDescent="0.35">
      <c r="A1" s="18" t="s">
        <v>61</v>
      </c>
      <c r="B1" s="28">
        <v>44684.5</v>
      </c>
    </row>
    <row r="2" spans="1:5" x14ac:dyDescent="0.3">
      <c r="A2" s="18" t="s">
        <v>75</v>
      </c>
      <c r="B2" s="19">
        <v>10.416666666666666</v>
      </c>
      <c r="D2" s="36" t="s">
        <v>77</v>
      </c>
      <c r="E2" s="36"/>
    </row>
    <row r="3" spans="1:5" x14ac:dyDescent="0.3">
      <c r="A3" s="18" t="s">
        <v>76</v>
      </c>
      <c r="B3" s="19">
        <v>20.833333333333332</v>
      </c>
      <c r="D3" s="7" t="s">
        <v>78</v>
      </c>
      <c r="E3" s="7" t="s">
        <v>79</v>
      </c>
    </row>
    <row r="4" spans="1:5" x14ac:dyDescent="0.3">
      <c r="D4" s="22">
        <f ca="1">NOW()</f>
        <v>45005.908339236114</v>
      </c>
      <c r="E4" s="24">
        <f ca="1">D4+(B2/2)</f>
        <v>45011.116672569449</v>
      </c>
    </row>
    <row r="7" spans="1:5" ht="28.8" x14ac:dyDescent="0.3">
      <c r="A7" s="20" t="s">
        <v>60</v>
      </c>
      <c r="B7" s="20" t="s">
        <v>61</v>
      </c>
      <c r="C7" s="26" t="s">
        <v>80</v>
      </c>
    </row>
    <row r="8" spans="1:5" x14ac:dyDescent="0.3">
      <c r="A8" s="29" t="s">
        <v>62</v>
      </c>
      <c r="B8" s="30">
        <f>$B$1</f>
        <v>44684.5</v>
      </c>
      <c r="C8" s="27">
        <f t="shared" ref="C8:C19" si="0">B9-B8</f>
        <v>5.2083333333357587</v>
      </c>
    </row>
    <row r="9" spans="1:5" x14ac:dyDescent="0.3">
      <c r="A9" s="29" t="s">
        <v>63</v>
      </c>
      <c r="B9" s="30">
        <f>B8+($B$2/2)</f>
        <v>44689.708333333336</v>
      </c>
      <c r="C9" s="27">
        <f t="shared" si="0"/>
        <v>5.2083333333357587</v>
      </c>
      <c r="D9" s="23"/>
    </row>
    <row r="10" spans="1:5" ht="28.8" x14ac:dyDescent="0.3">
      <c r="A10" s="29" t="s">
        <v>64</v>
      </c>
      <c r="B10" s="30">
        <f>B9+($B$2/2)</f>
        <v>44694.916666666672</v>
      </c>
      <c r="C10" s="27">
        <f t="shared" si="0"/>
        <v>10.562499999992724</v>
      </c>
      <c r="D10" s="23"/>
    </row>
    <row r="11" spans="1:5" ht="28.8" x14ac:dyDescent="0.3">
      <c r="A11" s="29" t="s">
        <v>69</v>
      </c>
      <c r="B11" s="30">
        <v>44705.479166666664</v>
      </c>
      <c r="C11" s="27">
        <f t="shared" si="0"/>
        <v>5.2291666666715173</v>
      </c>
      <c r="D11" s="23"/>
    </row>
    <row r="12" spans="1:5" x14ac:dyDescent="0.3">
      <c r="A12" s="29" t="s">
        <v>65</v>
      </c>
      <c r="B12" s="30">
        <v>44710.708333333336</v>
      </c>
      <c r="C12" s="27">
        <f t="shared" si="0"/>
        <v>5.2291666666642413</v>
      </c>
      <c r="D12" s="23"/>
    </row>
    <row r="13" spans="1:5" ht="28.8" x14ac:dyDescent="0.3">
      <c r="A13" s="29" t="s">
        <v>66</v>
      </c>
      <c r="B13" s="30">
        <v>44715.9375</v>
      </c>
      <c r="C13" s="27">
        <f t="shared" si="0"/>
        <v>10.5625</v>
      </c>
      <c r="D13" s="23"/>
      <c r="E13" s="31">
        <v>44705.479166666664</v>
      </c>
    </row>
    <row r="14" spans="1:5" ht="28.8" x14ac:dyDescent="0.3">
      <c r="A14" s="29" t="s">
        <v>70</v>
      </c>
      <c r="B14" s="30">
        <v>44726.5</v>
      </c>
      <c r="C14" s="27">
        <f t="shared" si="0"/>
        <v>9.1458333333357587</v>
      </c>
      <c r="D14" s="23"/>
    </row>
    <row r="15" spans="1:5" x14ac:dyDescent="0.3">
      <c r="A15" s="29" t="s">
        <v>67</v>
      </c>
      <c r="B15" s="30">
        <v>44735.645833333336</v>
      </c>
      <c r="C15" s="27">
        <f t="shared" si="0"/>
        <v>11.8125</v>
      </c>
      <c r="D15" s="23"/>
    </row>
    <row r="16" spans="1:5" ht="28.8" x14ac:dyDescent="0.3">
      <c r="A16" s="29" t="s">
        <v>68</v>
      </c>
      <c r="B16" s="30">
        <v>44747.458333333336</v>
      </c>
      <c r="C16" s="27">
        <f t="shared" si="0"/>
        <v>10.416666666664241</v>
      </c>
      <c r="D16" s="23"/>
    </row>
    <row r="17" spans="1:4" ht="28.8" x14ac:dyDescent="0.3">
      <c r="A17" s="29" t="s">
        <v>71</v>
      </c>
      <c r="B17" s="30">
        <f>B16+($B$2)</f>
        <v>44757.875</v>
      </c>
      <c r="C17" s="27">
        <f t="shared" si="0"/>
        <v>53.5625</v>
      </c>
      <c r="D17" s="23"/>
    </row>
    <row r="18" spans="1:4" x14ac:dyDescent="0.3">
      <c r="A18" s="29" t="s">
        <v>72</v>
      </c>
      <c r="B18" s="30">
        <v>44811.4375</v>
      </c>
      <c r="C18" s="27">
        <f t="shared" si="0"/>
        <v>5.3541666666642413</v>
      </c>
      <c r="D18" s="23"/>
    </row>
    <row r="19" spans="1:4" ht="28.8" x14ac:dyDescent="0.3">
      <c r="A19" s="29" t="s">
        <v>73</v>
      </c>
      <c r="B19" s="30">
        <v>44816.791666666664</v>
      </c>
      <c r="C19" s="27">
        <f t="shared" si="0"/>
        <v>10.416666666664241</v>
      </c>
      <c r="D19" s="23"/>
    </row>
    <row r="20" spans="1:4" x14ac:dyDescent="0.3">
      <c r="A20" s="21" t="s">
        <v>74</v>
      </c>
      <c r="B20" s="22">
        <f>B19+($B$2)</f>
        <v>44827.208333333328</v>
      </c>
      <c r="D20" s="23"/>
    </row>
  </sheetData>
  <mergeCells count="1">
    <mergeCell ref="D2:E2"/>
  </mergeCells>
  <phoneticPr fontId="2" type="noConversion"/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2C2D-BAF2-45BC-97AF-972FDEE01705}">
  <dimension ref="A1"/>
  <sheetViews>
    <sheetView workbookViewId="0">
      <selection activeCell="M22" sqref="M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C2BC-7568-4AB1-9A98-54463DDB189E}">
  <dimension ref="A1:I76"/>
  <sheetViews>
    <sheetView topLeftCell="A32" workbookViewId="0">
      <selection activeCell="A58" sqref="A58:H65"/>
    </sheetView>
  </sheetViews>
  <sheetFormatPr baseColWidth="10" defaultRowHeight="14.4" x14ac:dyDescent="0.3"/>
  <cols>
    <col min="1" max="1" width="12.6640625" style="11" bestFit="1" customWidth="1"/>
    <col min="2" max="8" width="11.5546875" style="11"/>
  </cols>
  <sheetData>
    <row r="1" spans="1:9" s="1" customFormat="1" x14ac:dyDescent="0.3">
      <c r="A1" s="36" t="s">
        <v>0</v>
      </c>
      <c r="B1" s="7" t="s">
        <v>14</v>
      </c>
      <c r="C1" s="7" t="s">
        <v>50</v>
      </c>
      <c r="D1" s="7" t="s">
        <v>16</v>
      </c>
      <c r="E1" s="7" t="s">
        <v>1</v>
      </c>
      <c r="F1" s="7" t="s">
        <v>51</v>
      </c>
      <c r="G1" s="7" t="s">
        <v>52</v>
      </c>
      <c r="H1" s="7" t="s">
        <v>55</v>
      </c>
    </row>
    <row r="2" spans="1:9" s="1" customFormat="1" x14ac:dyDescent="0.3">
      <c r="A2" s="36"/>
      <c r="B2" s="7" t="s">
        <v>17</v>
      </c>
      <c r="C2" s="7" t="s">
        <v>18</v>
      </c>
      <c r="D2" s="7" t="s">
        <v>19</v>
      </c>
      <c r="E2" s="7" t="s">
        <v>20</v>
      </c>
      <c r="F2" s="7" t="s">
        <v>53</v>
      </c>
      <c r="G2" s="7" t="s">
        <v>18</v>
      </c>
      <c r="H2" s="7" t="s">
        <v>54</v>
      </c>
    </row>
    <row r="3" spans="1:9" x14ac:dyDescent="0.3">
      <c r="A3" s="39" t="s">
        <v>2</v>
      </c>
      <c r="B3" s="14">
        <v>30</v>
      </c>
      <c r="C3" s="14">
        <v>50</v>
      </c>
      <c r="D3" s="14">
        <v>0.23</v>
      </c>
      <c r="E3" s="14">
        <v>250</v>
      </c>
      <c r="F3" s="14">
        <v>50.6</v>
      </c>
      <c r="G3" s="14">
        <v>15.1</v>
      </c>
      <c r="H3" s="14">
        <v>2286.636</v>
      </c>
      <c r="I3" t="s">
        <v>84</v>
      </c>
    </row>
    <row r="4" spans="1:9" x14ac:dyDescent="0.3">
      <c r="A4" s="39"/>
      <c r="B4" s="14">
        <v>30</v>
      </c>
      <c r="C4" s="14">
        <v>50</v>
      </c>
      <c r="D4" s="14">
        <v>0.23</v>
      </c>
      <c r="E4" s="14">
        <v>250</v>
      </c>
      <c r="F4" s="14">
        <v>50.8</v>
      </c>
      <c r="G4" s="14">
        <v>15.7</v>
      </c>
      <c r="H4" s="14">
        <v>1869.386</v>
      </c>
      <c r="I4" t="s">
        <v>84</v>
      </c>
    </row>
    <row r="5" spans="1:9" x14ac:dyDescent="0.3">
      <c r="A5" s="39"/>
      <c r="B5" s="14">
        <v>30</v>
      </c>
      <c r="C5" s="14">
        <v>50</v>
      </c>
      <c r="D5" s="14">
        <v>0.23</v>
      </c>
      <c r="E5" s="14">
        <v>250</v>
      </c>
      <c r="F5" s="14">
        <v>51.2</v>
      </c>
      <c r="G5" s="14">
        <v>19.8</v>
      </c>
      <c r="H5" s="14">
        <v>1897.942</v>
      </c>
      <c r="I5" t="s">
        <v>84</v>
      </c>
    </row>
    <row r="6" spans="1:9" x14ac:dyDescent="0.3">
      <c r="A6" s="39"/>
      <c r="B6" s="14">
        <v>30</v>
      </c>
      <c r="C6" s="14">
        <v>50</v>
      </c>
      <c r="D6" s="14">
        <v>0.23</v>
      </c>
      <c r="E6" s="14">
        <v>250</v>
      </c>
      <c r="F6" s="14">
        <v>50.9</v>
      </c>
      <c r="G6" s="14">
        <v>20.9</v>
      </c>
      <c r="H6" s="14">
        <v>2060.3670000000002</v>
      </c>
      <c r="I6" t="s">
        <v>84</v>
      </c>
    </row>
    <row r="7" spans="1:9" x14ac:dyDescent="0.3">
      <c r="A7" s="39"/>
      <c r="B7" s="14">
        <v>30</v>
      </c>
      <c r="C7" s="14">
        <v>50</v>
      </c>
      <c r="D7" s="14">
        <v>0.23</v>
      </c>
      <c r="E7" s="14">
        <v>250</v>
      </c>
      <c r="F7" s="14">
        <v>50.3</v>
      </c>
      <c r="G7" s="14">
        <v>14.2</v>
      </c>
      <c r="H7" s="14">
        <v>2081.5610000000001</v>
      </c>
      <c r="I7" t="s">
        <v>84</v>
      </c>
    </row>
    <row r="8" spans="1:9" x14ac:dyDescent="0.3">
      <c r="A8" s="39"/>
      <c r="B8" s="14">
        <v>30</v>
      </c>
      <c r="C8" s="14">
        <v>50</v>
      </c>
      <c r="D8" s="14">
        <v>0.23</v>
      </c>
      <c r="E8" s="14">
        <v>250</v>
      </c>
      <c r="F8" s="14">
        <v>51.7</v>
      </c>
      <c r="G8" s="14">
        <v>17.600000000000001</v>
      </c>
      <c r="H8" s="14">
        <v>2038.4739999999999</v>
      </c>
      <c r="I8" t="s">
        <v>84</v>
      </c>
    </row>
    <row r="9" spans="1:9" ht="15" thickBot="1" x14ac:dyDescent="0.35">
      <c r="A9" s="44"/>
      <c r="B9" s="43">
        <v>30</v>
      </c>
      <c r="C9" s="43">
        <v>50</v>
      </c>
      <c r="D9" s="43">
        <v>0.23</v>
      </c>
      <c r="E9" s="43">
        <v>250</v>
      </c>
      <c r="F9" s="43">
        <v>50</v>
      </c>
      <c r="G9" s="43">
        <v>19.8</v>
      </c>
      <c r="H9" s="43">
        <v>2288.0250000000001</v>
      </c>
      <c r="I9" t="s">
        <v>84</v>
      </c>
    </row>
    <row r="10" spans="1:9" ht="15" thickTop="1" x14ac:dyDescent="0.3">
      <c r="A10" s="47" t="s">
        <v>3</v>
      </c>
      <c r="B10" s="48">
        <v>30</v>
      </c>
      <c r="C10" s="48">
        <v>50</v>
      </c>
      <c r="D10" s="48">
        <v>0.23</v>
      </c>
      <c r="E10" s="48">
        <v>500</v>
      </c>
      <c r="F10" s="48">
        <v>50.2</v>
      </c>
      <c r="G10" s="48">
        <v>14.2</v>
      </c>
      <c r="H10" s="48">
        <v>1955.348</v>
      </c>
      <c r="I10" t="s">
        <v>84</v>
      </c>
    </row>
    <row r="11" spans="1:9" x14ac:dyDescent="0.3">
      <c r="A11" s="39"/>
      <c r="B11" s="14">
        <v>30</v>
      </c>
      <c r="C11" s="14">
        <v>50</v>
      </c>
      <c r="D11" s="14">
        <v>0.23</v>
      </c>
      <c r="E11" s="14">
        <v>500</v>
      </c>
      <c r="F11" s="14">
        <v>50.6</v>
      </c>
      <c r="G11" s="14">
        <v>16.3</v>
      </c>
      <c r="H11" s="14">
        <v>2127.7199999999998</v>
      </c>
      <c r="I11" t="s">
        <v>84</v>
      </c>
    </row>
    <row r="12" spans="1:9" x14ac:dyDescent="0.3">
      <c r="A12" s="39"/>
      <c r="B12" s="14">
        <v>30</v>
      </c>
      <c r="C12" s="14">
        <v>50</v>
      </c>
      <c r="D12" s="14">
        <v>0.23</v>
      </c>
      <c r="E12" s="14">
        <v>500</v>
      </c>
      <c r="F12" s="14">
        <v>50.9</v>
      </c>
      <c r="G12" s="14">
        <v>21.1</v>
      </c>
      <c r="H12" s="14">
        <v>1914.578</v>
      </c>
      <c r="I12" t="s">
        <v>84</v>
      </c>
    </row>
    <row r="13" spans="1:9" x14ac:dyDescent="0.3">
      <c r="A13" s="39"/>
      <c r="B13" s="14">
        <v>30</v>
      </c>
      <c r="C13" s="14">
        <v>50</v>
      </c>
      <c r="D13" s="14">
        <v>0.23</v>
      </c>
      <c r="E13" s="14">
        <v>500</v>
      </c>
      <c r="F13" s="14">
        <v>49.1</v>
      </c>
      <c r="G13" s="14">
        <v>23.1</v>
      </c>
      <c r="H13" s="14">
        <v>2291</v>
      </c>
      <c r="I13" t="s">
        <v>84</v>
      </c>
    </row>
    <row r="14" spans="1:9" x14ac:dyDescent="0.3">
      <c r="A14" s="39"/>
      <c r="B14" s="14">
        <v>30</v>
      </c>
      <c r="C14" s="14">
        <v>50</v>
      </c>
      <c r="D14" s="14">
        <v>0.23</v>
      </c>
      <c r="E14" s="14">
        <v>500</v>
      </c>
      <c r="F14" s="14">
        <v>49.1</v>
      </c>
      <c r="G14" s="14">
        <v>20</v>
      </c>
      <c r="H14" s="14">
        <v>1845.222</v>
      </c>
      <c r="I14" t="s">
        <v>84</v>
      </c>
    </row>
    <row r="15" spans="1:9" x14ac:dyDescent="0.3">
      <c r="A15" s="39"/>
      <c r="B15" s="14">
        <v>30</v>
      </c>
      <c r="C15" s="14">
        <v>50</v>
      </c>
      <c r="D15" s="14">
        <v>0.23</v>
      </c>
      <c r="E15" s="14">
        <v>500</v>
      </c>
      <c r="F15" s="14">
        <v>49.7</v>
      </c>
      <c r="G15" s="14">
        <v>17.5</v>
      </c>
      <c r="H15" s="14">
        <v>2421.7440000000001</v>
      </c>
      <c r="I15" t="s">
        <v>84</v>
      </c>
    </row>
    <row r="16" spans="1:9" x14ac:dyDescent="0.3">
      <c r="A16" s="39"/>
      <c r="B16" s="14">
        <v>30</v>
      </c>
      <c r="C16" s="14">
        <v>50</v>
      </c>
      <c r="D16" s="14">
        <v>0.23</v>
      </c>
      <c r="E16" s="14">
        <v>500</v>
      </c>
      <c r="F16" s="14">
        <v>49.4</v>
      </c>
      <c r="G16" s="14">
        <v>18</v>
      </c>
      <c r="H16" s="14">
        <v>1888.85</v>
      </c>
      <c r="I16" t="s">
        <v>84</v>
      </c>
    </row>
    <row r="17" spans="1:9" ht="15" thickBot="1" x14ac:dyDescent="0.35">
      <c r="A17" s="44"/>
      <c r="B17" s="43">
        <v>30</v>
      </c>
      <c r="C17" s="43">
        <v>50</v>
      </c>
      <c r="D17" s="43">
        <v>0.23</v>
      </c>
      <c r="E17" s="43">
        <v>500</v>
      </c>
      <c r="F17" s="43">
        <v>49.6</v>
      </c>
      <c r="G17" s="43">
        <v>22.5</v>
      </c>
      <c r="H17" s="43">
        <v>1896.9290000000001</v>
      </c>
      <c r="I17" t="s">
        <v>84</v>
      </c>
    </row>
    <row r="18" spans="1:9" ht="15" thickTop="1" x14ac:dyDescent="0.3">
      <c r="A18" s="47" t="s">
        <v>5</v>
      </c>
      <c r="B18" s="48">
        <v>70</v>
      </c>
      <c r="C18" s="48">
        <v>50</v>
      </c>
      <c r="D18" s="48">
        <v>0.68</v>
      </c>
      <c r="E18" s="48">
        <v>250</v>
      </c>
      <c r="F18" s="48">
        <v>28.5</v>
      </c>
      <c r="G18" s="48">
        <v>1.5</v>
      </c>
      <c r="H18" s="48">
        <v>2558.087</v>
      </c>
      <c r="I18" t="s">
        <v>84</v>
      </c>
    </row>
    <row r="19" spans="1:9" x14ac:dyDescent="0.3">
      <c r="A19" s="39"/>
      <c r="B19" s="14">
        <v>70</v>
      </c>
      <c r="C19" s="14">
        <v>50</v>
      </c>
      <c r="D19" s="14">
        <v>0.68</v>
      </c>
      <c r="E19" s="14">
        <v>250</v>
      </c>
      <c r="F19" s="14">
        <v>25.4</v>
      </c>
      <c r="G19" s="14">
        <v>1.2</v>
      </c>
      <c r="H19" s="14">
        <v>2788.8910000000001</v>
      </c>
      <c r="I19" t="s">
        <v>84</v>
      </c>
    </row>
    <row r="20" spans="1:9" x14ac:dyDescent="0.3">
      <c r="A20" s="39"/>
      <c r="B20" s="14">
        <v>70</v>
      </c>
      <c r="C20" s="14">
        <v>50</v>
      </c>
      <c r="D20" s="14">
        <v>0.68</v>
      </c>
      <c r="E20" s="14">
        <v>250</v>
      </c>
      <c r="F20" s="14">
        <v>26.6</v>
      </c>
      <c r="G20" s="14">
        <v>1.4</v>
      </c>
      <c r="H20" s="14">
        <v>2427.71</v>
      </c>
      <c r="I20" t="s">
        <v>84</v>
      </c>
    </row>
    <row r="21" spans="1:9" x14ac:dyDescent="0.3">
      <c r="A21" s="39"/>
      <c r="B21" s="14">
        <v>70</v>
      </c>
      <c r="C21" s="14">
        <v>50</v>
      </c>
      <c r="D21" s="14">
        <v>0.68</v>
      </c>
      <c r="E21" s="14">
        <v>250</v>
      </c>
      <c r="F21" s="14">
        <v>25.5</v>
      </c>
      <c r="G21" s="14">
        <v>1.4</v>
      </c>
      <c r="H21" s="14">
        <v>2187.3519999999999</v>
      </c>
      <c r="I21" t="s">
        <v>84</v>
      </c>
    </row>
    <row r="22" spans="1:9" x14ac:dyDescent="0.3">
      <c r="A22" s="39"/>
      <c r="B22" s="14">
        <v>70</v>
      </c>
      <c r="C22" s="14">
        <v>50</v>
      </c>
      <c r="D22" s="14">
        <v>0.68</v>
      </c>
      <c r="E22" s="14">
        <v>250</v>
      </c>
      <c r="F22" s="14">
        <v>26.9</v>
      </c>
      <c r="G22" s="14">
        <v>1.5</v>
      </c>
      <c r="H22" s="14">
        <v>2143.9180000000001</v>
      </c>
      <c r="I22" t="s">
        <v>84</v>
      </c>
    </row>
    <row r="23" spans="1:9" x14ac:dyDescent="0.3">
      <c r="A23" s="39"/>
      <c r="B23" s="14">
        <v>70</v>
      </c>
      <c r="C23" s="14">
        <v>50</v>
      </c>
      <c r="D23" s="14">
        <v>0.68</v>
      </c>
      <c r="E23" s="14">
        <v>250</v>
      </c>
      <c r="F23" s="49">
        <v>28</v>
      </c>
      <c r="G23" s="14">
        <v>1.5</v>
      </c>
      <c r="H23" s="14">
        <v>2148.46</v>
      </c>
      <c r="I23" t="s">
        <v>84</v>
      </c>
    </row>
    <row r="24" spans="1:9" x14ac:dyDescent="0.3">
      <c r="A24" s="39"/>
      <c r="B24" s="14">
        <v>70</v>
      </c>
      <c r="C24" s="14">
        <v>50</v>
      </c>
      <c r="D24" s="14">
        <v>0.68</v>
      </c>
      <c r="E24" s="14">
        <v>250</v>
      </c>
      <c r="F24" s="14">
        <v>27.2</v>
      </c>
      <c r="G24" s="14">
        <v>1.4</v>
      </c>
      <c r="H24" s="14">
        <v>2555.75</v>
      </c>
      <c r="I24" t="s">
        <v>84</v>
      </c>
    </row>
    <row r="25" spans="1:9" ht="15" thickBot="1" x14ac:dyDescent="0.35">
      <c r="A25" s="44"/>
      <c r="B25" s="43">
        <v>70</v>
      </c>
      <c r="C25" s="43">
        <v>50</v>
      </c>
      <c r="D25" s="43">
        <v>0.68</v>
      </c>
      <c r="E25" s="43">
        <v>250</v>
      </c>
      <c r="F25" s="43">
        <v>26.2</v>
      </c>
      <c r="G25" s="43">
        <v>1.4</v>
      </c>
      <c r="H25" s="43">
        <v>2203.4760000000001</v>
      </c>
      <c r="I25" t="s">
        <v>84</v>
      </c>
    </row>
    <row r="26" spans="1:9" ht="15" thickTop="1" x14ac:dyDescent="0.3">
      <c r="A26" s="47" t="s">
        <v>6</v>
      </c>
      <c r="B26" s="48">
        <v>70</v>
      </c>
      <c r="C26" s="48">
        <v>50</v>
      </c>
      <c r="D26" s="48">
        <v>0.68</v>
      </c>
      <c r="E26" s="48">
        <v>500</v>
      </c>
      <c r="F26" s="48">
        <v>24.2</v>
      </c>
      <c r="G26" s="48">
        <v>1.4</v>
      </c>
      <c r="H26" s="48">
        <v>2241.0160000000001</v>
      </c>
      <c r="I26" t="s">
        <v>84</v>
      </c>
    </row>
    <row r="27" spans="1:9" x14ac:dyDescent="0.3">
      <c r="A27" s="39"/>
      <c r="B27" s="14">
        <v>70</v>
      </c>
      <c r="C27" s="14">
        <v>50</v>
      </c>
      <c r="D27" s="14">
        <v>0.68</v>
      </c>
      <c r="E27" s="14">
        <v>500</v>
      </c>
      <c r="F27" s="14">
        <v>20.6</v>
      </c>
      <c r="G27" s="14">
        <v>1.2</v>
      </c>
      <c r="H27" s="14">
        <v>2193.5410000000002</v>
      </c>
      <c r="I27" t="s">
        <v>84</v>
      </c>
    </row>
    <row r="28" spans="1:9" x14ac:dyDescent="0.3">
      <c r="A28" s="39"/>
      <c r="B28" s="14">
        <v>70</v>
      </c>
      <c r="C28" s="14">
        <v>50</v>
      </c>
      <c r="D28" s="14">
        <v>0.68</v>
      </c>
      <c r="E28" s="14">
        <v>500</v>
      </c>
      <c r="F28" s="49">
        <v>24.2</v>
      </c>
      <c r="G28" s="14">
        <v>1.4</v>
      </c>
      <c r="H28" s="14">
        <v>2343.7249999999999</v>
      </c>
      <c r="I28" t="s">
        <v>84</v>
      </c>
    </row>
    <row r="29" spans="1:9" x14ac:dyDescent="0.3">
      <c r="A29" s="39"/>
      <c r="B29" s="14">
        <v>70</v>
      </c>
      <c r="C29" s="14">
        <v>50</v>
      </c>
      <c r="D29" s="14">
        <v>0.68</v>
      </c>
      <c r="E29" s="14">
        <v>500</v>
      </c>
      <c r="F29" s="14">
        <v>18</v>
      </c>
      <c r="G29" s="14">
        <v>0.9</v>
      </c>
      <c r="H29" s="14">
        <v>2337.2950000000001</v>
      </c>
      <c r="I29" t="s">
        <v>84</v>
      </c>
    </row>
    <row r="30" spans="1:9" x14ac:dyDescent="0.3">
      <c r="A30" s="39"/>
      <c r="B30" s="14">
        <v>70</v>
      </c>
      <c r="C30" s="14">
        <v>50</v>
      </c>
      <c r="D30" s="14">
        <v>0.68</v>
      </c>
      <c r="E30" s="14">
        <v>500</v>
      </c>
      <c r="F30" s="14">
        <v>21.4</v>
      </c>
      <c r="G30" s="14">
        <v>1.1000000000000001</v>
      </c>
      <c r="H30" s="14">
        <v>2459.5590000000002</v>
      </c>
      <c r="I30" t="s">
        <v>84</v>
      </c>
    </row>
    <row r="31" spans="1:9" x14ac:dyDescent="0.3">
      <c r="A31" s="39"/>
      <c r="B31" s="14">
        <v>70</v>
      </c>
      <c r="C31" s="14">
        <v>50</v>
      </c>
      <c r="D31" s="14">
        <v>0.68</v>
      </c>
      <c r="E31" s="14">
        <v>500</v>
      </c>
      <c r="F31" s="14">
        <v>24.3</v>
      </c>
      <c r="G31" s="14">
        <v>1.3</v>
      </c>
      <c r="H31" s="14">
        <v>3193.127</v>
      </c>
      <c r="I31" t="s">
        <v>84</v>
      </c>
    </row>
    <row r="32" spans="1:9" x14ac:dyDescent="0.3">
      <c r="A32" s="39"/>
      <c r="B32" s="14">
        <v>70</v>
      </c>
      <c r="C32" s="14">
        <v>50</v>
      </c>
      <c r="D32" s="14">
        <v>0.68</v>
      </c>
      <c r="E32" s="14">
        <v>500</v>
      </c>
      <c r="F32" s="14">
        <v>22.4</v>
      </c>
      <c r="G32" s="14">
        <v>1.2</v>
      </c>
      <c r="H32" s="14">
        <v>2490.0949999999998</v>
      </c>
      <c r="I32" t="s">
        <v>84</v>
      </c>
    </row>
    <row r="33" spans="1:9" ht="15" thickBot="1" x14ac:dyDescent="0.35">
      <c r="A33" s="44"/>
      <c r="B33" s="43">
        <v>70</v>
      </c>
      <c r="C33" s="43">
        <v>50</v>
      </c>
      <c r="D33" s="43">
        <v>0.68</v>
      </c>
      <c r="E33" s="43">
        <v>500</v>
      </c>
      <c r="F33" s="43">
        <v>20.9</v>
      </c>
      <c r="G33" s="43">
        <v>1.2</v>
      </c>
      <c r="H33" s="43">
        <v>2598.4769999999999</v>
      </c>
      <c r="I33" t="s">
        <v>84</v>
      </c>
    </row>
    <row r="34" spans="1:9" ht="15" thickTop="1" x14ac:dyDescent="0.3">
      <c r="A34" s="47" t="s">
        <v>8</v>
      </c>
      <c r="B34" s="48">
        <v>30</v>
      </c>
      <c r="C34" s="48">
        <v>80</v>
      </c>
      <c r="D34" s="48">
        <v>0.68</v>
      </c>
      <c r="E34" s="48">
        <v>250</v>
      </c>
      <c r="F34" s="48">
        <v>48.3</v>
      </c>
      <c r="G34" s="48">
        <v>15</v>
      </c>
      <c r="H34" s="48">
        <v>1880.0619999999999</v>
      </c>
      <c r="I34" t="s">
        <v>84</v>
      </c>
    </row>
    <row r="35" spans="1:9" x14ac:dyDescent="0.3">
      <c r="A35" s="39"/>
      <c r="B35" s="14">
        <v>30</v>
      </c>
      <c r="C35" s="14">
        <v>80</v>
      </c>
      <c r="D35" s="14">
        <v>0.68</v>
      </c>
      <c r="E35" s="14">
        <v>250</v>
      </c>
      <c r="F35" s="14">
        <v>49.6</v>
      </c>
      <c r="G35" s="14">
        <v>15.2</v>
      </c>
      <c r="H35" s="14">
        <v>1884.078</v>
      </c>
      <c r="I35" t="s">
        <v>84</v>
      </c>
    </row>
    <row r="36" spans="1:9" x14ac:dyDescent="0.3">
      <c r="A36" s="39"/>
      <c r="B36" s="14">
        <v>30</v>
      </c>
      <c r="C36" s="14">
        <v>80</v>
      </c>
      <c r="D36" s="14">
        <v>0.68</v>
      </c>
      <c r="E36" s="14">
        <v>250</v>
      </c>
      <c r="F36" s="14">
        <v>49.2</v>
      </c>
      <c r="G36" s="14">
        <v>15.3</v>
      </c>
      <c r="H36" s="14">
        <v>1914.575</v>
      </c>
      <c r="I36" t="s">
        <v>84</v>
      </c>
    </row>
    <row r="37" spans="1:9" x14ac:dyDescent="0.3">
      <c r="A37" s="39"/>
      <c r="B37" s="14">
        <v>30</v>
      </c>
      <c r="C37" s="14">
        <v>80</v>
      </c>
      <c r="D37" s="14">
        <v>0.68</v>
      </c>
      <c r="E37" s="14">
        <v>250</v>
      </c>
      <c r="F37" s="14">
        <v>49.8</v>
      </c>
      <c r="G37" s="14">
        <v>21</v>
      </c>
      <c r="H37" s="14">
        <v>1828.538</v>
      </c>
      <c r="I37" t="s">
        <v>84</v>
      </c>
    </row>
    <row r="38" spans="1:9" x14ac:dyDescent="0.3">
      <c r="A38" s="39"/>
      <c r="B38" s="14">
        <v>30</v>
      </c>
      <c r="C38" s="14">
        <v>80</v>
      </c>
      <c r="D38" s="14">
        <v>0.68</v>
      </c>
      <c r="E38" s="14">
        <v>250</v>
      </c>
      <c r="F38" s="14">
        <v>49.3</v>
      </c>
      <c r="G38" s="14">
        <v>18.2</v>
      </c>
      <c r="H38" s="14">
        <v>2322.6819999999998</v>
      </c>
      <c r="I38" t="s">
        <v>84</v>
      </c>
    </row>
    <row r="39" spans="1:9" x14ac:dyDescent="0.3">
      <c r="A39" s="39"/>
      <c r="B39" s="14">
        <v>30</v>
      </c>
      <c r="C39" s="14">
        <v>80</v>
      </c>
      <c r="D39" s="14">
        <v>0.68</v>
      </c>
      <c r="E39" s="14">
        <v>250</v>
      </c>
      <c r="F39" s="14">
        <v>49.8</v>
      </c>
      <c r="G39" s="14">
        <v>22.6</v>
      </c>
      <c r="H39" s="14">
        <v>1977.0909999999999</v>
      </c>
      <c r="I39" t="s">
        <v>84</v>
      </c>
    </row>
    <row r="40" spans="1:9" x14ac:dyDescent="0.3">
      <c r="A40" s="39"/>
      <c r="B40" s="14">
        <v>30</v>
      </c>
      <c r="C40" s="14">
        <v>80</v>
      </c>
      <c r="D40" s="14">
        <v>0.68</v>
      </c>
      <c r="E40" s="14">
        <v>250</v>
      </c>
      <c r="F40" s="14">
        <v>49.8</v>
      </c>
      <c r="G40" s="14">
        <v>16.100000000000001</v>
      </c>
      <c r="H40" s="14">
        <v>2047.86</v>
      </c>
      <c r="I40" t="s">
        <v>84</v>
      </c>
    </row>
    <row r="41" spans="1:9" ht="15" thickBot="1" x14ac:dyDescent="0.35">
      <c r="A41" s="44"/>
      <c r="B41" s="43">
        <v>30</v>
      </c>
      <c r="C41" s="43">
        <v>80</v>
      </c>
      <c r="D41" s="43">
        <v>0.68</v>
      </c>
      <c r="E41" s="43">
        <v>250</v>
      </c>
      <c r="F41" s="43">
        <v>50</v>
      </c>
      <c r="G41" s="43">
        <v>22.5</v>
      </c>
      <c r="H41" s="43">
        <v>2029.7570000000001</v>
      </c>
      <c r="I41" t="s">
        <v>84</v>
      </c>
    </row>
    <row r="42" spans="1:9" ht="15" thickTop="1" x14ac:dyDescent="0.3">
      <c r="A42" s="47" t="s">
        <v>9</v>
      </c>
      <c r="B42" s="48">
        <v>30</v>
      </c>
      <c r="C42" s="48">
        <v>80</v>
      </c>
      <c r="D42" s="48">
        <v>0.68</v>
      </c>
      <c r="E42" s="48">
        <v>500</v>
      </c>
      <c r="F42" s="48">
        <v>47</v>
      </c>
      <c r="G42" s="48">
        <v>19.100000000000001</v>
      </c>
      <c r="H42" s="48">
        <v>1887.107</v>
      </c>
      <c r="I42" t="s">
        <v>84</v>
      </c>
    </row>
    <row r="43" spans="1:9" x14ac:dyDescent="0.3">
      <c r="A43" s="39"/>
      <c r="B43" s="14">
        <v>30</v>
      </c>
      <c r="C43" s="14">
        <v>80</v>
      </c>
      <c r="D43" s="14">
        <v>0.68</v>
      </c>
      <c r="E43" s="14">
        <v>500</v>
      </c>
      <c r="F43" s="14">
        <v>46.8</v>
      </c>
      <c r="G43" s="14">
        <v>14.3</v>
      </c>
      <c r="H43" s="14">
        <v>1853.866</v>
      </c>
      <c r="I43" t="s">
        <v>84</v>
      </c>
    </row>
    <row r="44" spans="1:9" x14ac:dyDescent="0.3">
      <c r="A44" s="39"/>
      <c r="B44" s="14">
        <v>30</v>
      </c>
      <c r="C44" s="14">
        <v>80</v>
      </c>
      <c r="D44" s="14">
        <v>0.68</v>
      </c>
      <c r="E44" s="14">
        <v>500</v>
      </c>
      <c r="F44" s="14">
        <v>48.1</v>
      </c>
      <c r="G44" s="14">
        <v>20.5</v>
      </c>
      <c r="H44" s="14">
        <v>1909.6220000000001</v>
      </c>
      <c r="I44" t="s">
        <v>84</v>
      </c>
    </row>
    <row r="45" spans="1:9" x14ac:dyDescent="0.3">
      <c r="A45" s="39"/>
      <c r="B45" s="14">
        <v>30</v>
      </c>
      <c r="C45" s="14">
        <v>80</v>
      </c>
      <c r="D45" s="14">
        <v>0.68</v>
      </c>
      <c r="E45" s="14">
        <v>500</v>
      </c>
      <c r="F45" s="14">
        <v>48.3</v>
      </c>
      <c r="G45" s="14">
        <v>12.2</v>
      </c>
      <c r="H45" s="14">
        <v>1896.653</v>
      </c>
      <c r="I45" t="s">
        <v>84</v>
      </c>
    </row>
    <row r="46" spans="1:9" x14ac:dyDescent="0.3">
      <c r="A46" s="39"/>
      <c r="B46" s="14">
        <v>30</v>
      </c>
      <c r="C46" s="14">
        <v>80</v>
      </c>
      <c r="D46" s="14">
        <v>0.68</v>
      </c>
      <c r="E46" s="14">
        <v>500</v>
      </c>
      <c r="F46" s="14">
        <v>48.2</v>
      </c>
      <c r="G46" s="14">
        <v>11.1</v>
      </c>
      <c r="H46" s="14">
        <v>2079.3310000000001</v>
      </c>
      <c r="I46" t="s">
        <v>84</v>
      </c>
    </row>
    <row r="47" spans="1:9" x14ac:dyDescent="0.3">
      <c r="A47" s="39"/>
      <c r="B47" s="14">
        <v>30</v>
      </c>
      <c r="C47" s="14">
        <v>80</v>
      </c>
      <c r="D47" s="14">
        <v>0.68</v>
      </c>
      <c r="E47" s="14">
        <v>500</v>
      </c>
      <c r="F47" s="14">
        <v>48.7</v>
      </c>
      <c r="G47" s="14">
        <v>11.4</v>
      </c>
      <c r="H47" s="14">
        <v>1956.837</v>
      </c>
      <c r="I47" t="s">
        <v>84</v>
      </c>
    </row>
    <row r="48" spans="1:9" x14ac:dyDescent="0.3">
      <c r="A48" s="39"/>
      <c r="B48" s="14">
        <v>30</v>
      </c>
      <c r="C48" s="14">
        <v>80</v>
      </c>
      <c r="D48" s="14">
        <v>0.68</v>
      </c>
      <c r="E48" s="14">
        <v>500</v>
      </c>
      <c r="F48" s="14">
        <v>49.1</v>
      </c>
      <c r="G48" s="14">
        <v>14.7</v>
      </c>
      <c r="H48" s="14">
        <v>1980.4670000000001</v>
      </c>
      <c r="I48" t="s">
        <v>84</v>
      </c>
    </row>
    <row r="49" spans="1:9" ht="15" thickBot="1" x14ac:dyDescent="0.35">
      <c r="A49" s="44"/>
      <c r="B49" s="43">
        <v>30</v>
      </c>
      <c r="C49" s="43">
        <v>80</v>
      </c>
      <c r="D49" s="43">
        <v>0.68</v>
      </c>
      <c r="E49" s="43">
        <v>500</v>
      </c>
      <c r="F49" s="43">
        <v>48.6</v>
      </c>
      <c r="G49" s="43">
        <v>12.7</v>
      </c>
      <c r="H49" s="43">
        <v>2039.4590000000001</v>
      </c>
      <c r="I49" t="s">
        <v>84</v>
      </c>
    </row>
    <row r="50" spans="1:9" ht="15" thickTop="1" x14ac:dyDescent="0.3">
      <c r="A50" s="47" t="s">
        <v>11</v>
      </c>
      <c r="B50" s="48">
        <v>70</v>
      </c>
      <c r="C50" s="48">
        <v>80</v>
      </c>
      <c r="D50" s="48">
        <v>0.23</v>
      </c>
      <c r="E50" s="48">
        <v>250</v>
      </c>
      <c r="F50" s="48">
        <v>46.9</v>
      </c>
      <c r="G50" s="48">
        <v>17.600000000000001</v>
      </c>
      <c r="H50" s="48">
        <v>1731.336</v>
      </c>
      <c r="I50" t="s">
        <v>84</v>
      </c>
    </row>
    <row r="51" spans="1:9" x14ac:dyDescent="0.3">
      <c r="A51" s="39"/>
      <c r="B51" s="14">
        <v>70</v>
      </c>
      <c r="C51" s="14">
        <v>80</v>
      </c>
      <c r="D51" s="14">
        <v>0.23</v>
      </c>
      <c r="E51" s="14">
        <v>250</v>
      </c>
      <c r="F51" s="14">
        <v>47.4</v>
      </c>
      <c r="G51" s="14">
        <v>16.5</v>
      </c>
      <c r="H51" s="14">
        <v>1786.1880000000001</v>
      </c>
      <c r="I51" t="s">
        <v>84</v>
      </c>
    </row>
    <row r="52" spans="1:9" x14ac:dyDescent="0.3">
      <c r="A52" s="39"/>
      <c r="B52" s="14">
        <v>70</v>
      </c>
      <c r="C52" s="14">
        <v>80</v>
      </c>
      <c r="D52" s="14">
        <v>0.23</v>
      </c>
      <c r="E52" s="14">
        <v>250</v>
      </c>
      <c r="F52" s="14">
        <v>47.1</v>
      </c>
      <c r="G52" s="14">
        <v>16.5</v>
      </c>
      <c r="H52" s="14">
        <v>2674.5450000000001</v>
      </c>
      <c r="I52" t="s">
        <v>84</v>
      </c>
    </row>
    <row r="53" spans="1:9" x14ac:dyDescent="0.3">
      <c r="A53" s="39"/>
      <c r="B53" s="14">
        <v>70</v>
      </c>
      <c r="C53" s="14">
        <v>80</v>
      </c>
      <c r="D53" s="14">
        <v>0.23</v>
      </c>
      <c r="E53" s="14">
        <v>250</v>
      </c>
      <c r="F53" s="14">
        <v>47.1</v>
      </c>
      <c r="G53" s="14">
        <v>18.5</v>
      </c>
      <c r="H53" s="14">
        <v>1778.8119999999999</v>
      </c>
      <c r="I53" t="s">
        <v>84</v>
      </c>
    </row>
    <row r="54" spans="1:9" x14ac:dyDescent="0.3">
      <c r="A54" s="39"/>
      <c r="B54" s="14">
        <v>70</v>
      </c>
      <c r="C54" s="14">
        <v>80</v>
      </c>
      <c r="D54" s="14">
        <v>0.23</v>
      </c>
      <c r="E54" s="14">
        <v>250</v>
      </c>
      <c r="F54" s="14">
        <v>47.9</v>
      </c>
      <c r="G54" s="14">
        <v>16.2</v>
      </c>
      <c r="H54" s="14">
        <v>1729.51</v>
      </c>
      <c r="I54" t="s">
        <v>84</v>
      </c>
    </row>
    <row r="55" spans="1:9" x14ac:dyDescent="0.3">
      <c r="A55" s="39"/>
      <c r="B55" s="14">
        <v>70</v>
      </c>
      <c r="C55" s="14">
        <v>80</v>
      </c>
      <c r="D55" s="14">
        <v>0.23</v>
      </c>
      <c r="E55" s="14">
        <v>250</v>
      </c>
      <c r="F55" s="14">
        <v>46.2</v>
      </c>
      <c r="G55" s="14">
        <v>22</v>
      </c>
      <c r="H55" s="14">
        <v>1693.9559999999999</v>
      </c>
      <c r="I55" t="s">
        <v>84</v>
      </c>
    </row>
    <row r="56" spans="1:9" x14ac:dyDescent="0.3">
      <c r="A56" s="39"/>
      <c r="B56" s="14">
        <v>70</v>
      </c>
      <c r="C56" s="14">
        <v>80</v>
      </c>
      <c r="D56" s="14">
        <v>0.23</v>
      </c>
      <c r="E56" s="14">
        <v>250</v>
      </c>
      <c r="F56" s="14">
        <v>47.4</v>
      </c>
      <c r="G56" s="14">
        <v>21.4</v>
      </c>
      <c r="H56" s="14">
        <v>1771.3209999999999</v>
      </c>
      <c r="I56" t="s">
        <v>84</v>
      </c>
    </row>
    <row r="57" spans="1:9" ht="15" thickBot="1" x14ac:dyDescent="0.35">
      <c r="A57" s="44"/>
      <c r="B57" s="43">
        <v>70</v>
      </c>
      <c r="C57" s="43">
        <v>80</v>
      </c>
      <c r="D57" s="43">
        <v>0.23</v>
      </c>
      <c r="E57" s="43">
        <v>250</v>
      </c>
      <c r="F57" s="43">
        <v>47.7</v>
      </c>
      <c r="G57" s="43">
        <v>20.100000000000001</v>
      </c>
      <c r="H57" s="43">
        <v>1762.3309999999999</v>
      </c>
      <c r="I57" t="s">
        <v>84</v>
      </c>
    </row>
    <row r="58" spans="1:9" ht="15" thickTop="1" x14ac:dyDescent="0.3">
      <c r="A58" s="47" t="s">
        <v>12</v>
      </c>
      <c r="B58" s="48">
        <v>70</v>
      </c>
      <c r="C58" s="48">
        <v>80</v>
      </c>
      <c r="D58" s="48">
        <v>0.23</v>
      </c>
      <c r="E58" s="48">
        <v>500</v>
      </c>
      <c r="F58" s="48">
        <v>47.2</v>
      </c>
      <c r="G58" s="48">
        <v>10.199999999999999</v>
      </c>
      <c r="H58" s="48">
        <v>2007.3040000000001</v>
      </c>
      <c r="I58" t="s">
        <v>84</v>
      </c>
    </row>
    <row r="59" spans="1:9" x14ac:dyDescent="0.3">
      <c r="A59" s="39"/>
      <c r="B59" s="14">
        <v>70</v>
      </c>
      <c r="C59" s="14">
        <v>80</v>
      </c>
      <c r="D59" s="14">
        <v>0.23</v>
      </c>
      <c r="E59" s="14">
        <v>500</v>
      </c>
      <c r="F59" s="14">
        <v>47.6</v>
      </c>
      <c r="G59" s="14">
        <v>9.1999999999999993</v>
      </c>
      <c r="H59" s="14">
        <v>2103.2240000000002</v>
      </c>
      <c r="I59" t="s">
        <v>84</v>
      </c>
    </row>
    <row r="60" spans="1:9" x14ac:dyDescent="0.3">
      <c r="A60" s="39"/>
      <c r="B60" s="14">
        <v>70</v>
      </c>
      <c r="C60" s="14">
        <v>80</v>
      </c>
      <c r="D60" s="14">
        <v>0.23</v>
      </c>
      <c r="E60" s="14">
        <v>500</v>
      </c>
      <c r="F60" s="14">
        <v>42</v>
      </c>
      <c r="G60" s="14">
        <v>4.0999999999999996</v>
      </c>
      <c r="H60" s="14">
        <v>1790.627</v>
      </c>
      <c r="I60" t="s">
        <v>84</v>
      </c>
    </row>
    <row r="61" spans="1:9" x14ac:dyDescent="0.3">
      <c r="A61" s="39"/>
      <c r="B61" s="14">
        <v>70</v>
      </c>
      <c r="C61" s="14">
        <v>80</v>
      </c>
      <c r="D61" s="14">
        <v>0.23</v>
      </c>
      <c r="E61" s="14">
        <v>500</v>
      </c>
      <c r="F61" s="14">
        <v>46.6</v>
      </c>
      <c r="G61" s="14">
        <v>9.1999999999999993</v>
      </c>
      <c r="H61" s="14">
        <v>1873.2260000000001</v>
      </c>
      <c r="I61" t="s">
        <v>84</v>
      </c>
    </row>
    <row r="62" spans="1:9" x14ac:dyDescent="0.3">
      <c r="A62" s="39"/>
      <c r="B62" s="14">
        <v>70</v>
      </c>
      <c r="C62" s="14">
        <v>80</v>
      </c>
      <c r="D62" s="14">
        <v>0.23</v>
      </c>
      <c r="E62" s="14">
        <v>500</v>
      </c>
      <c r="F62" s="14">
        <v>46.8</v>
      </c>
      <c r="G62" s="14">
        <v>8.9</v>
      </c>
      <c r="H62" s="14">
        <v>2174.5250000000001</v>
      </c>
      <c r="I62" t="s">
        <v>84</v>
      </c>
    </row>
    <row r="63" spans="1:9" x14ac:dyDescent="0.3">
      <c r="A63" s="39"/>
      <c r="B63" s="14">
        <v>70</v>
      </c>
      <c r="C63" s="14">
        <v>80</v>
      </c>
      <c r="D63" s="14">
        <v>0.23</v>
      </c>
      <c r="E63" s="14">
        <v>500</v>
      </c>
      <c r="F63" s="14">
        <v>47.5</v>
      </c>
      <c r="G63" s="14">
        <v>10.3</v>
      </c>
      <c r="H63" s="14">
        <v>2016.64</v>
      </c>
      <c r="I63" t="s">
        <v>84</v>
      </c>
    </row>
    <row r="64" spans="1:9" x14ac:dyDescent="0.3">
      <c r="A64" s="39"/>
      <c r="B64" s="14">
        <v>70</v>
      </c>
      <c r="C64" s="14">
        <v>80</v>
      </c>
      <c r="D64" s="14">
        <v>0.23</v>
      </c>
      <c r="E64" s="14">
        <v>500</v>
      </c>
      <c r="F64" s="14">
        <v>46.7</v>
      </c>
      <c r="G64" s="14">
        <v>8.9</v>
      </c>
      <c r="H64" s="14">
        <v>1848.3109999999999</v>
      </c>
      <c r="I64" t="s">
        <v>84</v>
      </c>
    </row>
    <row r="65" spans="1:9" ht="15" thickBot="1" x14ac:dyDescent="0.35">
      <c r="A65" s="44"/>
      <c r="B65" s="43">
        <v>70</v>
      </c>
      <c r="C65" s="43">
        <v>80</v>
      </c>
      <c r="D65" s="43">
        <v>0.23</v>
      </c>
      <c r="E65" s="43">
        <v>500</v>
      </c>
      <c r="F65" s="43">
        <v>47.2</v>
      </c>
      <c r="G65" s="43">
        <v>9.1</v>
      </c>
      <c r="H65" s="43">
        <v>1926.886</v>
      </c>
      <c r="I65" t="s">
        <v>84</v>
      </c>
    </row>
    <row r="66" spans="1:9" ht="15" thickTop="1" x14ac:dyDescent="0.3">
      <c r="A66" s="45" t="s">
        <v>57</v>
      </c>
      <c r="B66" s="42" t="s">
        <v>56</v>
      </c>
      <c r="C66" s="42" t="s">
        <v>56</v>
      </c>
      <c r="D66" s="42" t="s">
        <v>56</v>
      </c>
      <c r="E66" s="42" t="s">
        <v>56</v>
      </c>
      <c r="F66" s="41">
        <v>51.5</v>
      </c>
      <c r="G66" s="41">
        <v>18.100000000000001</v>
      </c>
      <c r="H66" s="41">
        <v>2114.3200000000002</v>
      </c>
    </row>
    <row r="67" spans="1:9" x14ac:dyDescent="0.3">
      <c r="A67" s="40"/>
      <c r="B67" s="39"/>
      <c r="C67" s="39"/>
      <c r="D67" s="39"/>
      <c r="E67" s="39"/>
      <c r="F67" s="14">
        <v>52.4</v>
      </c>
      <c r="G67" s="14">
        <v>18</v>
      </c>
      <c r="H67" s="14">
        <v>2246.41</v>
      </c>
    </row>
    <row r="68" spans="1:9" x14ac:dyDescent="0.3">
      <c r="A68" s="40"/>
      <c r="B68" s="39"/>
      <c r="C68" s="39"/>
      <c r="D68" s="39"/>
      <c r="E68" s="39"/>
      <c r="F68" s="14">
        <v>52.2</v>
      </c>
      <c r="G68" s="14">
        <v>17.8</v>
      </c>
      <c r="H68" s="14">
        <v>2119.7379999999998</v>
      </c>
    </row>
    <row r="69" spans="1:9" x14ac:dyDescent="0.3">
      <c r="A69" s="40"/>
      <c r="B69" s="39"/>
      <c r="C69" s="39"/>
      <c r="D69" s="39"/>
      <c r="E69" s="39"/>
      <c r="F69" s="14">
        <v>52.3</v>
      </c>
      <c r="G69" s="14">
        <v>15.3</v>
      </c>
      <c r="H69" s="14">
        <v>2323.8359999999998</v>
      </c>
    </row>
    <row r="70" spans="1:9" x14ac:dyDescent="0.3">
      <c r="A70" s="40"/>
      <c r="B70" s="39"/>
      <c r="C70" s="39"/>
      <c r="D70" s="39"/>
      <c r="E70" s="39"/>
      <c r="F70" s="14">
        <v>51.3</v>
      </c>
      <c r="G70" s="14">
        <v>21.6</v>
      </c>
      <c r="H70" s="14">
        <v>2045.5509999999999</v>
      </c>
    </row>
    <row r="71" spans="1:9" x14ac:dyDescent="0.3">
      <c r="A71" s="40"/>
      <c r="B71" s="39"/>
      <c r="C71" s="39"/>
      <c r="D71" s="39"/>
      <c r="E71" s="39"/>
      <c r="F71" s="14">
        <v>52.1</v>
      </c>
      <c r="G71" s="14">
        <v>19.899999999999999</v>
      </c>
      <c r="H71" s="14">
        <v>1933.4169999999999</v>
      </c>
    </row>
    <row r="72" spans="1:9" x14ac:dyDescent="0.3">
      <c r="A72" s="40"/>
      <c r="B72" s="39"/>
      <c r="C72" s="39"/>
      <c r="D72" s="39"/>
      <c r="E72" s="39"/>
      <c r="F72" s="14">
        <v>52.4</v>
      </c>
      <c r="G72" s="14">
        <v>16.7</v>
      </c>
      <c r="H72" s="14">
        <v>2300.8270000000002</v>
      </c>
    </row>
    <row r="73" spans="1:9" x14ac:dyDescent="0.3">
      <c r="A73" s="40"/>
      <c r="B73" s="39"/>
      <c r="C73" s="39"/>
      <c r="D73" s="39"/>
      <c r="E73" s="39"/>
      <c r="F73" s="14">
        <v>51.9</v>
      </c>
      <c r="G73" s="14">
        <v>23.2</v>
      </c>
      <c r="H73" s="14">
        <v>2002.4449999999999</v>
      </c>
    </row>
    <row r="74" spans="1:9" x14ac:dyDescent="0.3">
      <c r="E74" t="s">
        <v>81</v>
      </c>
      <c r="F74">
        <f>AVERAGE(F66:F73)</f>
        <v>52.012500000000003</v>
      </c>
      <c r="G74">
        <f t="shared" ref="G74:H74" si="0">AVERAGE(G66:G73)</f>
        <v>18.825000000000003</v>
      </c>
      <c r="H74">
        <f t="shared" si="0"/>
        <v>2135.8179999999998</v>
      </c>
    </row>
    <row r="75" spans="1:9" x14ac:dyDescent="0.3">
      <c r="E75" t="s">
        <v>82</v>
      </c>
      <c r="F75">
        <f>_xlfn.STDEV.S(F66:F73)</f>
        <v>0.41554611227705124</v>
      </c>
      <c r="G75">
        <f t="shared" ref="G75:H75" si="1">_xlfn.STDEV.S(G66:G73)</f>
        <v>2.5965636632177316</v>
      </c>
      <c r="H75">
        <f t="shared" si="1"/>
        <v>142.64476981649204</v>
      </c>
    </row>
    <row r="76" spans="1:9" x14ac:dyDescent="0.3">
      <c r="E76" t="s">
        <v>83</v>
      </c>
      <c r="F76">
        <f>100*F75/F74</f>
        <v>0.79893508729065366</v>
      </c>
      <c r="G76">
        <f t="shared" ref="G76:H76" si="2">100*G75/G74</f>
        <v>13.793166869682501</v>
      </c>
      <c r="H76">
        <f t="shared" si="2"/>
        <v>6.6786949925739023</v>
      </c>
    </row>
  </sheetData>
  <mergeCells count="14">
    <mergeCell ref="E66:E73"/>
    <mergeCell ref="A42:A49"/>
    <mergeCell ref="A50:A57"/>
    <mergeCell ref="A1:A2"/>
    <mergeCell ref="A3:A9"/>
    <mergeCell ref="A18:A25"/>
    <mergeCell ref="A10:A17"/>
    <mergeCell ref="A34:A41"/>
    <mergeCell ref="A26:A33"/>
    <mergeCell ref="A58:A65"/>
    <mergeCell ref="A66:A73"/>
    <mergeCell ref="B66:B73"/>
    <mergeCell ref="C66:C73"/>
    <mergeCell ref="D66:D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B8F9-5098-4602-B686-BC61C1624608}">
  <dimension ref="A1:I77"/>
  <sheetViews>
    <sheetView topLeftCell="A38" workbookViewId="0">
      <selection activeCell="A57" sqref="A57:H64"/>
    </sheetView>
  </sheetViews>
  <sheetFormatPr baseColWidth="10" defaultRowHeight="14.4" x14ac:dyDescent="0.3"/>
  <cols>
    <col min="1" max="1" width="12.6640625" style="11" bestFit="1" customWidth="1"/>
    <col min="2" max="8" width="11.5546875" style="11"/>
  </cols>
  <sheetData>
    <row r="1" spans="1:9" s="1" customFormat="1" x14ac:dyDescent="0.3">
      <c r="A1" s="36" t="s">
        <v>0</v>
      </c>
      <c r="B1" s="7" t="s">
        <v>14</v>
      </c>
      <c r="C1" s="7" t="s">
        <v>50</v>
      </c>
      <c r="D1" s="7" t="s">
        <v>16</v>
      </c>
      <c r="E1" s="7" t="s">
        <v>1</v>
      </c>
      <c r="F1" s="7" t="s">
        <v>51</v>
      </c>
      <c r="G1" s="7" t="s">
        <v>52</v>
      </c>
      <c r="H1" s="7" t="s">
        <v>55</v>
      </c>
    </row>
    <row r="2" spans="1:9" s="1" customFormat="1" x14ac:dyDescent="0.3">
      <c r="A2" s="36"/>
      <c r="B2" s="7" t="s">
        <v>17</v>
      </c>
      <c r="C2" s="7" t="s">
        <v>18</v>
      </c>
      <c r="D2" s="7" t="s">
        <v>19</v>
      </c>
      <c r="E2" s="7" t="s">
        <v>20</v>
      </c>
      <c r="F2" s="7" t="s">
        <v>53</v>
      </c>
      <c r="G2" s="7" t="s">
        <v>18</v>
      </c>
      <c r="H2" s="7" t="s">
        <v>54</v>
      </c>
    </row>
    <row r="3" spans="1:9" x14ac:dyDescent="0.3">
      <c r="A3" s="39" t="s">
        <v>2</v>
      </c>
      <c r="B3" s="14">
        <v>30</v>
      </c>
      <c r="C3" s="14">
        <v>50</v>
      </c>
      <c r="D3" s="14">
        <v>0.23</v>
      </c>
      <c r="E3" s="14">
        <v>250</v>
      </c>
      <c r="F3" s="14">
        <v>48.4</v>
      </c>
      <c r="G3" s="14">
        <v>19.3</v>
      </c>
      <c r="H3" s="14">
        <v>2046.2809999999999</v>
      </c>
      <c r="I3" t="s">
        <v>84</v>
      </c>
    </row>
    <row r="4" spans="1:9" x14ac:dyDescent="0.3">
      <c r="A4" s="39"/>
      <c r="B4" s="14">
        <v>30</v>
      </c>
      <c r="C4" s="14">
        <v>50</v>
      </c>
      <c r="D4" s="14">
        <v>0.23</v>
      </c>
      <c r="E4" s="14">
        <v>250</v>
      </c>
      <c r="F4" s="14">
        <v>48.4</v>
      </c>
      <c r="G4" s="14">
        <v>23.2</v>
      </c>
      <c r="H4" s="14">
        <v>2039.7909999999999</v>
      </c>
      <c r="I4" t="s">
        <v>84</v>
      </c>
    </row>
    <row r="5" spans="1:9" x14ac:dyDescent="0.3">
      <c r="A5" s="39"/>
      <c r="B5" s="14">
        <v>30</v>
      </c>
      <c r="C5" s="14">
        <v>50</v>
      </c>
      <c r="D5" s="14">
        <v>0.23</v>
      </c>
      <c r="E5" s="14">
        <v>250</v>
      </c>
      <c r="F5" s="14">
        <v>48.3</v>
      </c>
      <c r="G5" s="14">
        <v>22.6</v>
      </c>
      <c r="H5" s="14">
        <v>1983.6369999999999</v>
      </c>
      <c r="I5" t="s">
        <v>84</v>
      </c>
    </row>
    <row r="6" spans="1:9" x14ac:dyDescent="0.3">
      <c r="A6" s="39"/>
      <c r="B6" s="14">
        <v>30</v>
      </c>
      <c r="C6" s="14">
        <v>50</v>
      </c>
      <c r="D6" s="14">
        <v>0.23</v>
      </c>
      <c r="E6" s="14">
        <v>250</v>
      </c>
      <c r="F6" s="14">
        <v>48.3</v>
      </c>
      <c r="G6" s="14">
        <v>20.100000000000001</v>
      </c>
      <c r="H6" s="14">
        <v>2071.1390000000001</v>
      </c>
      <c r="I6" t="s">
        <v>84</v>
      </c>
    </row>
    <row r="7" spans="1:9" x14ac:dyDescent="0.3">
      <c r="A7" s="39"/>
      <c r="B7" s="14">
        <v>30</v>
      </c>
      <c r="C7" s="14">
        <v>50</v>
      </c>
      <c r="D7" s="14">
        <v>0.23</v>
      </c>
      <c r="E7" s="14">
        <v>250</v>
      </c>
      <c r="F7" s="14">
        <v>49.5</v>
      </c>
      <c r="G7" s="14">
        <v>18</v>
      </c>
      <c r="H7" s="14">
        <v>2152.442</v>
      </c>
      <c r="I7" t="s">
        <v>84</v>
      </c>
    </row>
    <row r="8" spans="1:9" x14ac:dyDescent="0.3">
      <c r="A8" s="39"/>
      <c r="B8" s="14">
        <v>30</v>
      </c>
      <c r="C8" s="14">
        <v>50</v>
      </c>
      <c r="D8" s="14">
        <v>0.23</v>
      </c>
      <c r="E8" s="14">
        <v>250</v>
      </c>
      <c r="F8" s="14">
        <v>48</v>
      </c>
      <c r="G8" s="14">
        <v>23.9</v>
      </c>
      <c r="H8" s="14">
        <v>1958.3440000000001</v>
      </c>
      <c r="I8" t="s">
        <v>84</v>
      </c>
    </row>
    <row r="9" spans="1:9" x14ac:dyDescent="0.3">
      <c r="A9" s="39"/>
      <c r="B9" s="14">
        <v>30</v>
      </c>
      <c r="C9" s="14">
        <v>50</v>
      </c>
      <c r="D9" s="14">
        <v>0.23</v>
      </c>
      <c r="E9" s="14">
        <v>250</v>
      </c>
      <c r="F9" s="14">
        <v>48.1</v>
      </c>
      <c r="G9" s="14">
        <v>22.4</v>
      </c>
      <c r="H9" s="14">
        <v>2131.6610000000001</v>
      </c>
      <c r="I9" t="s">
        <v>84</v>
      </c>
    </row>
    <row r="10" spans="1:9" ht="15" thickBot="1" x14ac:dyDescent="0.35">
      <c r="A10" s="44"/>
      <c r="B10" s="43">
        <v>30</v>
      </c>
      <c r="C10" s="43">
        <v>50</v>
      </c>
      <c r="D10" s="43">
        <v>0.23</v>
      </c>
      <c r="E10" s="43">
        <v>250</v>
      </c>
      <c r="F10" s="43">
        <v>47.3</v>
      </c>
      <c r="G10" s="43">
        <v>23.1</v>
      </c>
      <c r="H10" s="43">
        <v>2107.5819999999999</v>
      </c>
      <c r="I10" t="s">
        <v>84</v>
      </c>
    </row>
    <row r="11" spans="1:9" ht="15" thickTop="1" x14ac:dyDescent="0.3">
      <c r="A11" s="47" t="s">
        <v>3</v>
      </c>
      <c r="B11" s="48">
        <v>30</v>
      </c>
      <c r="C11" s="48">
        <v>50</v>
      </c>
      <c r="D11" s="48">
        <v>0.23</v>
      </c>
      <c r="E11" s="48">
        <v>500</v>
      </c>
      <c r="F11" s="48">
        <v>48.6</v>
      </c>
      <c r="G11" s="48">
        <v>21.9</v>
      </c>
      <c r="H11" s="48">
        <v>2206.0160000000001</v>
      </c>
      <c r="I11" t="s">
        <v>84</v>
      </c>
    </row>
    <row r="12" spans="1:9" x14ac:dyDescent="0.3">
      <c r="A12" s="39"/>
      <c r="B12" s="14">
        <v>30</v>
      </c>
      <c r="C12" s="14">
        <v>50</v>
      </c>
      <c r="D12" s="14">
        <v>0.23</v>
      </c>
      <c r="E12" s="14">
        <v>500</v>
      </c>
      <c r="F12" s="14">
        <v>47.6</v>
      </c>
      <c r="G12" s="14">
        <v>22.1</v>
      </c>
      <c r="H12" s="14">
        <v>1946.528</v>
      </c>
      <c r="I12" t="s">
        <v>84</v>
      </c>
    </row>
    <row r="13" spans="1:9" x14ac:dyDescent="0.3">
      <c r="A13" s="39"/>
      <c r="B13" s="14">
        <v>30</v>
      </c>
      <c r="C13" s="14">
        <v>50</v>
      </c>
      <c r="D13" s="14">
        <v>0.23</v>
      </c>
      <c r="E13" s="14">
        <v>500</v>
      </c>
      <c r="F13" s="14">
        <v>47.8</v>
      </c>
      <c r="G13" s="14">
        <v>21.1</v>
      </c>
      <c r="H13" s="14">
        <v>1745.8040000000001</v>
      </c>
      <c r="I13" t="s">
        <v>84</v>
      </c>
    </row>
    <row r="14" spans="1:9" x14ac:dyDescent="0.3">
      <c r="A14" s="39"/>
      <c r="B14" s="14">
        <v>30</v>
      </c>
      <c r="C14" s="14">
        <v>50</v>
      </c>
      <c r="D14" s="14">
        <v>0.23</v>
      </c>
      <c r="E14" s="14">
        <v>500</v>
      </c>
      <c r="F14" s="14">
        <v>47.5</v>
      </c>
      <c r="G14" s="14">
        <v>18.5</v>
      </c>
      <c r="H14" s="14">
        <v>1817.5409999999999</v>
      </c>
      <c r="I14" t="s">
        <v>84</v>
      </c>
    </row>
    <row r="15" spans="1:9" x14ac:dyDescent="0.3">
      <c r="A15" s="39"/>
      <c r="B15" s="14">
        <v>30</v>
      </c>
      <c r="C15" s="14">
        <v>50</v>
      </c>
      <c r="D15" s="14">
        <v>0.23</v>
      </c>
      <c r="E15" s="14">
        <v>500</v>
      </c>
      <c r="F15" s="14">
        <v>47.1</v>
      </c>
      <c r="G15" s="14">
        <v>22.4</v>
      </c>
      <c r="H15" s="14">
        <v>1841.193</v>
      </c>
      <c r="I15" t="s">
        <v>84</v>
      </c>
    </row>
    <row r="16" spans="1:9" x14ac:dyDescent="0.3">
      <c r="A16" s="39"/>
      <c r="B16" s="14">
        <v>30</v>
      </c>
      <c r="C16" s="14">
        <v>50</v>
      </c>
      <c r="D16" s="14">
        <v>0.23</v>
      </c>
      <c r="E16" s="14">
        <v>500</v>
      </c>
      <c r="F16" s="14">
        <v>47.5</v>
      </c>
      <c r="G16" s="14">
        <v>20.2</v>
      </c>
      <c r="H16" s="14">
        <v>2090.058</v>
      </c>
      <c r="I16" t="s">
        <v>84</v>
      </c>
    </row>
    <row r="17" spans="1:9" ht="15" thickBot="1" x14ac:dyDescent="0.35">
      <c r="A17" s="44"/>
      <c r="B17" s="43">
        <v>30</v>
      </c>
      <c r="C17" s="43">
        <v>50</v>
      </c>
      <c r="D17" s="43">
        <v>0.23</v>
      </c>
      <c r="E17" s="43">
        <v>500</v>
      </c>
      <c r="F17" s="43">
        <v>47</v>
      </c>
      <c r="G17" s="43">
        <v>20.5</v>
      </c>
      <c r="H17" s="43">
        <v>1812.6089999999999</v>
      </c>
      <c r="I17" t="s">
        <v>84</v>
      </c>
    </row>
    <row r="18" spans="1:9" ht="15" thickTop="1" x14ac:dyDescent="0.3">
      <c r="A18" s="47" t="s">
        <v>5</v>
      </c>
      <c r="B18" s="48">
        <v>70</v>
      </c>
      <c r="C18" s="48">
        <v>50</v>
      </c>
      <c r="D18" s="48">
        <v>0.68</v>
      </c>
      <c r="E18" s="48">
        <v>250</v>
      </c>
      <c r="F18" s="48">
        <v>29.8</v>
      </c>
      <c r="G18" s="48">
        <v>1.8</v>
      </c>
      <c r="H18" s="48">
        <v>2127.8490000000002</v>
      </c>
      <c r="I18" t="s">
        <v>84</v>
      </c>
    </row>
    <row r="19" spans="1:9" x14ac:dyDescent="0.3">
      <c r="A19" s="39"/>
      <c r="B19" s="14">
        <v>70</v>
      </c>
      <c r="C19" s="14">
        <v>50</v>
      </c>
      <c r="D19" s="14">
        <v>0.68</v>
      </c>
      <c r="E19" s="14">
        <v>250</v>
      </c>
      <c r="F19" s="14">
        <v>24.7</v>
      </c>
      <c r="G19" s="14">
        <v>1.4</v>
      </c>
      <c r="H19" s="14">
        <v>1963.116</v>
      </c>
      <c r="I19" t="s">
        <v>84</v>
      </c>
    </row>
    <row r="20" spans="1:9" x14ac:dyDescent="0.3">
      <c r="A20" s="39"/>
      <c r="B20" s="14">
        <v>70</v>
      </c>
      <c r="C20" s="14">
        <v>50</v>
      </c>
      <c r="D20" s="14">
        <v>0.68</v>
      </c>
      <c r="E20" s="14">
        <v>250</v>
      </c>
      <c r="F20" s="14">
        <v>26.1</v>
      </c>
      <c r="G20" s="14">
        <v>1.4</v>
      </c>
      <c r="H20" s="14">
        <v>2457.5540000000001</v>
      </c>
      <c r="I20" t="s">
        <v>84</v>
      </c>
    </row>
    <row r="21" spans="1:9" x14ac:dyDescent="0.3">
      <c r="A21" s="39"/>
      <c r="B21" s="14">
        <v>70</v>
      </c>
      <c r="C21" s="14">
        <v>50</v>
      </c>
      <c r="D21" s="14">
        <v>0.68</v>
      </c>
      <c r="E21" s="14">
        <v>250</v>
      </c>
      <c r="F21" s="14">
        <v>24.3</v>
      </c>
      <c r="G21" s="14">
        <v>1.4</v>
      </c>
      <c r="H21" s="14">
        <v>2139.703</v>
      </c>
      <c r="I21" t="s">
        <v>84</v>
      </c>
    </row>
    <row r="22" spans="1:9" x14ac:dyDescent="0.3">
      <c r="A22" s="39"/>
      <c r="B22" s="14">
        <v>70</v>
      </c>
      <c r="C22" s="14">
        <v>50</v>
      </c>
      <c r="D22" s="14">
        <v>0.68</v>
      </c>
      <c r="E22" s="14">
        <v>250</v>
      </c>
      <c r="F22" s="14">
        <v>29.1</v>
      </c>
      <c r="G22" s="14">
        <v>1.7</v>
      </c>
      <c r="H22" s="14">
        <v>2155.415</v>
      </c>
      <c r="I22" t="s">
        <v>84</v>
      </c>
    </row>
    <row r="23" spans="1:9" x14ac:dyDescent="0.3">
      <c r="A23" s="39"/>
      <c r="B23" s="14">
        <v>70</v>
      </c>
      <c r="C23" s="14">
        <v>50</v>
      </c>
      <c r="D23" s="14">
        <v>0.68</v>
      </c>
      <c r="E23" s="14">
        <v>250</v>
      </c>
      <c r="F23" s="14">
        <v>28.1</v>
      </c>
      <c r="G23" s="14">
        <v>1.6</v>
      </c>
      <c r="H23" s="14">
        <v>2251.1010000000001</v>
      </c>
      <c r="I23" t="s">
        <v>84</v>
      </c>
    </row>
    <row r="24" spans="1:9" ht="15" thickBot="1" x14ac:dyDescent="0.35">
      <c r="A24" s="44"/>
      <c r="B24" s="43">
        <v>70</v>
      </c>
      <c r="C24" s="43">
        <v>50</v>
      </c>
      <c r="D24" s="43">
        <v>0.68</v>
      </c>
      <c r="E24" s="43">
        <v>250</v>
      </c>
      <c r="F24" s="43">
        <v>24</v>
      </c>
      <c r="G24" s="43">
        <v>1.2</v>
      </c>
      <c r="H24" s="43">
        <v>2919.2959999999998</v>
      </c>
      <c r="I24" t="s">
        <v>84</v>
      </c>
    </row>
    <row r="25" spans="1:9" ht="15" thickTop="1" x14ac:dyDescent="0.3">
      <c r="A25" s="47" t="s">
        <v>6</v>
      </c>
      <c r="B25" s="48">
        <v>70</v>
      </c>
      <c r="C25" s="48">
        <v>50</v>
      </c>
      <c r="D25" s="48">
        <v>0.68</v>
      </c>
      <c r="E25" s="48">
        <v>500</v>
      </c>
      <c r="F25" s="48">
        <v>23.9</v>
      </c>
      <c r="G25" s="48">
        <v>1.4</v>
      </c>
      <c r="H25" s="48">
        <v>2489.886</v>
      </c>
      <c r="I25" t="s">
        <v>84</v>
      </c>
    </row>
    <row r="26" spans="1:9" x14ac:dyDescent="0.3">
      <c r="A26" s="39"/>
      <c r="B26" s="14">
        <v>70</v>
      </c>
      <c r="C26" s="14">
        <v>50</v>
      </c>
      <c r="D26" s="14">
        <v>0.68</v>
      </c>
      <c r="E26" s="14">
        <v>500</v>
      </c>
      <c r="F26" s="14">
        <v>22.8</v>
      </c>
      <c r="G26" s="14">
        <v>1.3</v>
      </c>
      <c r="H26" s="14">
        <v>2746.3710000000001</v>
      </c>
      <c r="I26" t="s">
        <v>84</v>
      </c>
    </row>
    <row r="27" spans="1:9" x14ac:dyDescent="0.3">
      <c r="A27" s="39"/>
      <c r="B27" s="14">
        <v>70</v>
      </c>
      <c r="C27" s="14">
        <v>50</v>
      </c>
      <c r="D27" s="14">
        <v>0.68</v>
      </c>
      <c r="E27" s="14">
        <v>500</v>
      </c>
      <c r="F27" s="14">
        <v>24.6</v>
      </c>
      <c r="G27" s="14">
        <v>1.5</v>
      </c>
      <c r="H27" s="14">
        <v>2260.09</v>
      </c>
      <c r="I27" t="s">
        <v>84</v>
      </c>
    </row>
    <row r="28" spans="1:9" x14ac:dyDescent="0.3">
      <c r="A28" s="39"/>
      <c r="B28" s="14">
        <v>70</v>
      </c>
      <c r="C28" s="14">
        <v>50</v>
      </c>
      <c r="D28" s="14">
        <v>0.68</v>
      </c>
      <c r="E28" s="14">
        <v>500</v>
      </c>
      <c r="F28" s="14">
        <v>23.7</v>
      </c>
      <c r="G28" s="14">
        <v>1.3</v>
      </c>
      <c r="H28" s="14">
        <v>2801.3539999999998</v>
      </c>
      <c r="I28" t="s">
        <v>84</v>
      </c>
    </row>
    <row r="29" spans="1:9" x14ac:dyDescent="0.3">
      <c r="A29" s="39"/>
      <c r="B29" s="14">
        <v>70</v>
      </c>
      <c r="C29" s="14">
        <v>50</v>
      </c>
      <c r="D29" s="14">
        <v>0.68</v>
      </c>
      <c r="E29" s="14">
        <v>500</v>
      </c>
      <c r="F29" s="14">
        <v>23.2</v>
      </c>
      <c r="G29" s="14">
        <v>1.3</v>
      </c>
      <c r="H29" s="14">
        <v>2540.922</v>
      </c>
      <c r="I29" t="s">
        <v>84</v>
      </c>
    </row>
    <row r="30" spans="1:9" x14ac:dyDescent="0.3">
      <c r="A30" s="39"/>
      <c r="B30" s="14">
        <v>70</v>
      </c>
      <c r="C30" s="14">
        <v>50</v>
      </c>
      <c r="D30" s="14">
        <v>0.68</v>
      </c>
      <c r="E30" s="14">
        <v>500</v>
      </c>
      <c r="F30" s="14">
        <v>23.8</v>
      </c>
      <c r="G30" s="14">
        <v>1.4</v>
      </c>
      <c r="H30" s="14">
        <v>2471.3690000000001</v>
      </c>
      <c r="I30" t="s">
        <v>84</v>
      </c>
    </row>
    <row r="31" spans="1:9" x14ac:dyDescent="0.3">
      <c r="A31" s="39"/>
      <c r="B31" s="14">
        <v>70</v>
      </c>
      <c r="C31" s="14">
        <v>50</v>
      </c>
      <c r="D31" s="14">
        <v>0.68</v>
      </c>
      <c r="E31" s="14">
        <v>500</v>
      </c>
      <c r="F31" s="14">
        <v>23.3</v>
      </c>
      <c r="G31" s="14">
        <v>1.4</v>
      </c>
      <c r="H31" s="14">
        <v>2328.6990000000001</v>
      </c>
      <c r="I31" t="s">
        <v>84</v>
      </c>
    </row>
    <row r="32" spans="1:9" ht="15" thickBot="1" x14ac:dyDescent="0.35">
      <c r="A32" s="44"/>
      <c r="B32" s="43">
        <v>70</v>
      </c>
      <c r="C32" s="43">
        <v>50</v>
      </c>
      <c r="D32" s="43">
        <v>0.68</v>
      </c>
      <c r="E32" s="43">
        <v>500</v>
      </c>
      <c r="F32" s="43">
        <v>21.5</v>
      </c>
      <c r="G32" s="43">
        <v>1.2</v>
      </c>
      <c r="H32" s="43">
        <v>2418.6529999999998</v>
      </c>
      <c r="I32" t="s">
        <v>84</v>
      </c>
    </row>
    <row r="33" spans="1:9" ht="15" thickTop="1" x14ac:dyDescent="0.3">
      <c r="A33" s="47" t="s">
        <v>8</v>
      </c>
      <c r="B33" s="48">
        <v>30</v>
      </c>
      <c r="C33" s="48">
        <v>80</v>
      </c>
      <c r="D33" s="48">
        <v>0.68</v>
      </c>
      <c r="E33" s="48">
        <v>250</v>
      </c>
      <c r="F33" s="48">
        <v>47.5</v>
      </c>
      <c r="G33" s="48">
        <v>16.100000000000001</v>
      </c>
      <c r="H33" s="48">
        <v>2169.4870000000001</v>
      </c>
      <c r="I33" t="s">
        <v>84</v>
      </c>
    </row>
    <row r="34" spans="1:9" x14ac:dyDescent="0.3">
      <c r="A34" s="39"/>
      <c r="B34" s="14">
        <v>30</v>
      </c>
      <c r="C34" s="14">
        <v>80</v>
      </c>
      <c r="D34" s="14">
        <v>0.68</v>
      </c>
      <c r="E34" s="14">
        <v>250</v>
      </c>
      <c r="F34" s="14">
        <v>47.2</v>
      </c>
      <c r="G34" s="14">
        <v>21.1</v>
      </c>
      <c r="H34" s="14">
        <v>1842.8</v>
      </c>
      <c r="I34" t="s">
        <v>84</v>
      </c>
    </row>
    <row r="35" spans="1:9" x14ac:dyDescent="0.3">
      <c r="A35" s="39"/>
      <c r="B35" s="14">
        <v>30</v>
      </c>
      <c r="C35" s="14">
        <v>80</v>
      </c>
      <c r="D35" s="14">
        <v>0.68</v>
      </c>
      <c r="E35" s="14">
        <v>250</v>
      </c>
      <c r="F35" s="14">
        <v>47.6</v>
      </c>
      <c r="G35" s="14">
        <v>19.600000000000001</v>
      </c>
      <c r="H35" s="14">
        <v>1945.1690000000001</v>
      </c>
      <c r="I35" t="s">
        <v>84</v>
      </c>
    </row>
    <row r="36" spans="1:9" x14ac:dyDescent="0.3">
      <c r="A36" s="39"/>
      <c r="B36" s="14">
        <v>30</v>
      </c>
      <c r="C36" s="14">
        <v>80</v>
      </c>
      <c r="D36" s="14">
        <v>0.68</v>
      </c>
      <c r="E36" s="14">
        <v>250</v>
      </c>
      <c r="F36" s="14">
        <v>47.4</v>
      </c>
      <c r="G36" s="14">
        <v>27.6</v>
      </c>
      <c r="H36" s="14">
        <v>2033.4870000000001</v>
      </c>
      <c r="I36" t="s">
        <v>84</v>
      </c>
    </row>
    <row r="37" spans="1:9" x14ac:dyDescent="0.3">
      <c r="A37" s="39"/>
      <c r="B37" s="14">
        <v>30</v>
      </c>
      <c r="C37" s="14">
        <v>80</v>
      </c>
      <c r="D37" s="14">
        <v>0.68</v>
      </c>
      <c r="E37" s="14">
        <v>250</v>
      </c>
      <c r="F37" s="14">
        <v>48.2</v>
      </c>
      <c r="G37" s="14">
        <v>22.4</v>
      </c>
      <c r="H37" s="14">
        <v>1973.461</v>
      </c>
      <c r="I37" t="s">
        <v>84</v>
      </c>
    </row>
    <row r="38" spans="1:9" x14ac:dyDescent="0.3">
      <c r="A38" s="39"/>
      <c r="B38" s="14">
        <v>30</v>
      </c>
      <c r="C38" s="14">
        <v>80</v>
      </c>
      <c r="D38" s="14">
        <v>0.68</v>
      </c>
      <c r="E38" s="14">
        <v>250</v>
      </c>
      <c r="F38" s="14">
        <v>48.3</v>
      </c>
      <c r="G38" s="14">
        <v>24.5</v>
      </c>
      <c r="H38" s="14">
        <v>1933.21</v>
      </c>
      <c r="I38" t="s">
        <v>84</v>
      </c>
    </row>
    <row r="39" spans="1:9" x14ac:dyDescent="0.3">
      <c r="A39" s="39"/>
      <c r="B39" s="14">
        <v>30</v>
      </c>
      <c r="C39" s="14">
        <v>80</v>
      </c>
      <c r="D39" s="14">
        <v>0.68</v>
      </c>
      <c r="E39" s="14">
        <v>250</v>
      </c>
      <c r="F39" s="14">
        <v>47.7</v>
      </c>
      <c r="G39" s="14">
        <v>22.6</v>
      </c>
      <c r="H39" s="14">
        <v>1942.0840000000001</v>
      </c>
      <c r="I39" t="s">
        <v>84</v>
      </c>
    </row>
    <row r="40" spans="1:9" ht="15" thickBot="1" x14ac:dyDescent="0.35">
      <c r="A40" s="44"/>
      <c r="B40" s="43">
        <v>30</v>
      </c>
      <c r="C40" s="43">
        <v>80</v>
      </c>
      <c r="D40" s="43">
        <v>0.68</v>
      </c>
      <c r="E40" s="43">
        <v>250</v>
      </c>
      <c r="F40" s="43">
        <v>47</v>
      </c>
      <c r="G40" s="43">
        <v>18</v>
      </c>
      <c r="H40" s="43">
        <v>1870.537</v>
      </c>
      <c r="I40" t="s">
        <v>84</v>
      </c>
    </row>
    <row r="41" spans="1:9" ht="15" thickTop="1" x14ac:dyDescent="0.3">
      <c r="A41" s="47" t="s">
        <v>9</v>
      </c>
      <c r="B41" s="48">
        <v>30</v>
      </c>
      <c r="C41" s="48">
        <v>80</v>
      </c>
      <c r="D41" s="48">
        <v>0.68</v>
      </c>
      <c r="E41" s="48">
        <v>500</v>
      </c>
      <c r="F41" s="48">
        <v>46.6</v>
      </c>
      <c r="G41" s="48">
        <v>12.4</v>
      </c>
      <c r="H41" s="48">
        <v>2262.5619999999999</v>
      </c>
      <c r="I41" t="s">
        <v>84</v>
      </c>
    </row>
    <row r="42" spans="1:9" x14ac:dyDescent="0.3">
      <c r="A42" s="39"/>
      <c r="B42" s="14">
        <v>30</v>
      </c>
      <c r="C42" s="14">
        <v>80</v>
      </c>
      <c r="D42" s="14">
        <v>0.68</v>
      </c>
      <c r="E42" s="14">
        <v>500</v>
      </c>
      <c r="F42" s="14">
        <v>46.6</v>
      </c>
      <c r="G42" s="14">
        <v>12.7</v>
      </c>
      <c r="H42" s="14">
        <v>1942.3889999999999</v>
      </c>
      <c r="I42" t="s">
        <v>84</v>
      </c>
    </row>
    <row r="43" spans="1:9" x14ac:dyDescent="0.3">
      <c r="A43" s="39"/>
      <c r="B43" s="14">
        <v>30</v>
      </c>
      <c r="C43" s="14">
        <v>80</v>
      </c>
      <c r="D43" s="14">
        <v>0.68</v>
      </c>
      <c r="E43" s="14">
        <v>500</v>
      </c>
      <c r="F43" s="14">
        <v>46.4</v>
      </c>
      <c r="G43" s="14">
        <v>16.5</v>
      </c>
      <c r="H43" s="14">
        <v>2150.748</v>
      </c>
      <c r="I43" t="s">
        <v>84</v>
      </c>
    </row>
    <row r="44" spans="1:9" x14ac:dyDescent="0.3">
      <c r="A44" s="39"/>
      <c r="B44" s="14">
        <v>30</v>
      </c>
      <c r="C44" s="14">
        <v>80</v>
      </c>
      <c r="D44" s="14">
        <v>0.68</v>
      </c>
      <c r="E44" s="14">
        <v>500</v>
      </c>
      <c r="F44" s="14">
        <v>46.5</v>
      </c>
      <c r="G44" s="14">
        <v>13.9</v>
      </c>
      <c r="H44" s="14">
        <v>2240.3150000000001</v>
      </c>
      <c r="I44" t="s">
        <v>84</v>
      </c>
    </row>
    <row r="45" spans="1:9" x14ac:dyDescent="0.3">
      <c r="A45" s="39"/>
      <c r="B45" s="14">
        <v>30</v>
      </c>
      <c r="C45" s="14">
        <v>80</v>
      </c>
      <c r="D45" s="14">
        <v>0.68</v>
      </c>
      <c r="E45" s="14">
        <v>500</v>
      </c>
      <c r="F45" s="14">
        <v>46.1</v>
      </c>
      <c r="G45" s="14">
        <v>15.5</v>
      </c>
      <c r="H45" s="14">
        <v>1980.2090000000001</v>
      </c>
      <c r="I45" t="s">
        <v>84</v>
      </c>
    </row>
    <row r="46" spans="1:9" x14ac:dyDescent="0.3">
      <c r="A46" s="39"/>
      <c r="B46" s="14">
        <v>30</v>
      </c>
      <c r="C46" s="14">
        <v>80</v>
      </c>
      <c r="D46" s="14">
        <v>0.68</v>
      </c>
      <c r="E46" s="14">
        <v>500</v>
      </c>
      <c r="F46" s="14">
        <v>46.7</v>
      </c>
      <c r="G46" s="14">
        <v>18.7</v>
      </c>
      <c r="H46" s="14">
        <v>1859.4739999999999</v>
      </c>
      <c r="I46" t="s">
        <v>84</v>
      </c>
    </row>
    <row r="47" spans="1:9" x14ac:dyDescent="0.3">
      <c r="A47" s="39"/>
      <c r="B47" s="14">
        <v>30</v>
      </c>
      <c r="C47" s="14">
        <v>80</v>
      </c>
      <c r="D47" s="14">
        <v>0.68</v>
      </c>
      <c r="E47" s="14">
        <v>500</v>
      </c>
      <c r="F47" s="14">
        <v>46.6</v>
      </c>
      <c r="G47" s="14">
        <v>11.9</v>
      </c>
      <c r="H47" s="14">
        <v>2264.6350000000002</v>
      </c>
      <c r="I47" t="s">
        <v>84</v>
      </c>
    </row>
    <row r="48" spans="1:9" ht="15" thickBot="1" x14ac:dyDescent="0.35">
      <c r="A48" s="44"/>
      <c r="B48" s="43">
        <v>30</v>
      </c>
      <c r="C48" s="43">
        <v>80</v>
      </c>
      <c r="D48" s="43">
        <v>0.68</v>
      </c>
      <c r="E48" s="43">
        <v>500</v>
      </c>
      <c r="F48" s="43">
        <v>46.2</v>
      </c>
      <c r="G48" s="43">
        <v>15.8</v>
      </c>
      <c r="H48" s="43">
        <v>2034.27</v>
      </c>
      <c r="I48" t="s">
        <v>84</v>
      </c>
    </row>
    <row r="49" spans="1:9" ht="15" thickTop="1" x14ac:dyDescent="0.3">
      <c r="A49" s="47" t="s">
        <v>11</v>
      </c>
      <c r="B49" s="48">
        <v>70</v>
      </c>
      <c r="C49" s="48">
        <v>80</v>
      </c>
      <c r="D49" s="48">
        <v>0.23</v>
      </c>
      <c r="E49" s="48">
        <v>250</v>
      </c>
      <c r="F49" s="48">
        <v>44.7</v>
      </c>
      <c r="G49" s="48">
        <v>15.8</v>
      </c>
      <c r="H49" s="48">
        <v>1752.7439999999999</v>
      </c>
      <c r="I49" t="s">
        <v>84</v>
      </c>
    </row>
    <row r="50" spans="1:9" x14ac:dyDescent="0.3">
      <c r="A50" s="39"/>
      <c r="B50" s="14">
        <v>70</v>
      </c>
      <c r="C50" s="14">
        <v>80</v>
      </c>
      <c r="D50" s="14">
        <v>0.23</v>
      </c>
      <c r="E50" s="14">
        <v>250</v>
      </c>
      <c r="F50" s="14">
        <v>45.7</v>
      </c>
      <c r="G50" s="14">
        <v>17.5</v>
      </c>
      <c r="H50" s="14">
        <v>1774.9290000000001</v>
      </c>
      <c r="I50" t="s">
        <v>84</v>
      </c>
    </row>
    <row r="51" spans="1:9" x14ac:dyDescent="0.3">
      <c r="A51" s="39"/>
      <c r="B51" s="14">
        <v>70</v>
      </c>
      <c r="C51" s="14">
        <v>80</v>
      </c>
      <c r="D51" s="14">
        <v>0.23</v>
      </c>
      <c r="E51" s="14">
        <v>250</v>
      </c>
      <c r="F51" s="14">
        <v>45.6</v>
      </c>
      <c r="G51" s="14">
        <v>16.7</v>
      </c>
      <c r="H51" s="14">
        <v>2150.9740000000002</v>
      </c>
      <c r="I51" t="s">
        <v>84</v>
      </c>
    </row>
    <row r="52" spans="1:9" x14ac:dyDescent="0.3">
      <c r="A52" s="39"/>
      <c r="B52" s="14">
        <v>70</v>
      </c>
      <c r="C52" s="14">
        <v>80</v>
      </c>
      <c r="D52" s="14">
        <v>0.23</v>
      </c>
      <c r="E52" s="14">
        <v>250</v>
      </c>
      <c r="F52" s="14">
        <v>45.8</v>
      </c>
      <c r="G52" s="14">
        <v>15.7</v>
      </c>
      <c r="H52" s="14">
        <v>1763.7260000000001</v>
      </c>
      <c r="I52" t="s">
        <v>84</v>
      </c>
    </row>
    <row r="53" spans="1:9" x14ac:dyDescent="0.3">
      <c r="A53" s="39"/>
      <c r="B53" s="14">
        <v>70</v>
      </c>
      <c r="C53" s="14">
        <v>80</v>
      </c>
      <c r="D53" s="14">
        <v>0.23</v>
      </c>
      <c r="E53" s="14">
        <v>250</v>
      </c>
      <c r="F53" s="14">
        <v>45.2</v>
      </c>
      <c r="G53" s="14">
        <v>16.399999999999999</v>
      </c>
      <c r="H53" s="14">
        <v>1640.251</v>
      </c>
      <c r="I53" t="s">
        <v>84</v>
      </c>
    </row>
    <row r="54" spans="1:9" x14ac:dyDescent="0.3">
      <c r="A54" s="39"/>
      <c r="B54" s="14">
        <v>70</v>
      </c>
      <c r="C54" s="14">
        <v>80</v>
      </c>
      <c r="D54" s="14">
        <v>0.23</v>
      </c>
      <c r="E54" s="14">
        <v>250</v>
      </c>
      <c r="F54" s="14">
        <v>46.6</v>
      </c>
      <c r="G54" s="14">
        <v>15.7</v>
      </c>
      <c r="H54" s="14">
        <v>1816.519</v>
      </c>
      <c r="I54" t="s">
        <v>84</v>
      </c>
    </row>
    <row r="55" spans="1:9" x14ac:dyDescent="0.3">
      <c r="A55" s="39"/>
      <c r="B55" s="14">
        <v>70</v>
      </c>
      <c r="C55" s="14">
        <v>80</v>
      </c>
      <c r="D55" s="14">
        <v>0.23</v>
      </c>
      <c r="E55" s="14">
        <v>250</v>
      </c>
      <c r="F55" s="14">
        <v>45.3</v>
      </c>
      <c r="G55" s="14">
        <v>19.100000000000001</v>
      </c>
      <c r="H55" s="14">
        <v>1911.509</v>
      </c>
      <c r="I55" t="s">
        <v>84</v>
      </c>
    </row>
    <row r="56" spans="1:9" ht="15" thickBot="1" x14ac:dyDescent="0.35">
      <c r="A56" s="44"/>
      <c r="B56" s="43">
        <v>70</v>
      </c>
      <c r="C56" s="43">
        <v>80</v>
      </c>
      <c r="D56" s="43">
        <v>0.23</v>
      </c>
      <c r="E56" s="43">
        <v>250</v>
      </c>
      <c r="F56" s="43">
        <v>45</v>
      </c>
      <c r="G56" s="43">
        <v>20.100000000000001</v>
      </c>
      <c r="H56" s="43">
        <v>1729.258</v>
      </c>
      <c r="I56" t="s">
        <v>84</v>
      </c>
    </row>
    <row r="57" spans="1:9" ht="15" thickTop="1" x14ac:dyDescent="0.3">
      <c r="A57" s="47" t="s">
        <v>12</v>
      </c>
      <c r="B57" s="48">
        <v>70</v>
      </c>
      <c r="C57" s="48">
        <v>80</v>
      </c>
      <c r="D57" s="48">
        <v>0.23</v>
      </c>
      <c r="E57" s="48">
        <v>500</v>
      </c>
      <c r="F57" s="48">
        <v>44.2</v>
      </c>
      <c r="G57" s="48">
        <v>9.5</v>
      </c>
      <c r="H57" s="48">
        <v>1755.8620000000001</v>
      </c>
      <c r="I57" t="s">
        <v>84</v>
      </c>
    </row>
    <row r="58" spans="1:9" x14ac:dyDescent="0.3">
      <c r="A58" s="39"/>
      <c r="B58" s="14">
        <v>70</v>
      </c>
      <c r="C58" s="14">
        <v>80</v>
      </c>
      <c r="D58" s="14">
        <v>0.23</v>
      </c>
      <c r="E58" s="14">
        <v>500</v>
      </c>
      <c r="F58" s="14">
        <v>45.3</v>
      </c>
      <c r="G58" s="14">
        <v>10.3</v>
      </c>
      <c r="H58" s="14">
        <v>1803.204</v>
      </c>
      <c r="I58" t="s">
        <v>84</v>
      </c>
    </row>
    <row r="59" spans="1:9" x14ac:dyDescent="0.3">
      <c r="A59" s="39"/>
      <c r="B59" s="14">
        <v>70</v>
      </c>
      <c r="C59" s="14">
        <v>80</v>
      </c>
      <c r="D59" s="14">
        <v>0.23</v>
      </c>
      <c r="E59" s="14">
        <v>500</v>
      </c>
      <c r="F59" s="14">
        <v>45.2</v>
      </c>
      <c r="G59" s="14">
        <v>9</v>
      </c>
      <c r="H59" s="14">
        <v>1961.394</v>
      </c>
      <c r="I59" t="s">
        <v>84</v>
      </c>
    </row>
    <row r="60" spans="1:9" x14ac:dyDescent="0.3">
      <c r="A60" s="39"/>
      <c r="B60" s="14">
        <v>70</v>
      </c>
      <c r="C60" s="14">
        <v>80</v>
      </c>
      <c r="D60" s="14">
        <v>0.23</v>
      </c>
      <c r="E60" s="14">
        <v>500</v>
      </c>
      <c r="F60" s="14">
        <v>45.4</v>
      </c>
      <c r="G60" s="14">
        <v>9.6</v>
      </c>
      <c r="H60" s="14">
        <v>2153.9160000000002</v>
      </c>
      <c r="I60" t="s">
        <v>84</v>
      </c>
    </row>
    <row r="61" spans="1:9" x14ac:dyDescent="0.3">
      <c r="A61" s="39"/>
      <c r="B61" s="14">
        <v>70</v>
      </c>
      <c r="C61" s="14">
        <v>80</v>
      </c>
      <c r="D61" s="14">
        <v>0.23</v>
      </c>
      <c r="E61" s="14">
        <v>500</v>
      </c>
      <c r="F61" s="14">
        <v>44.3</v>
      </c>
      <c r="G61" s="14">
        <v>9.5</v>
      </c>
      <c r="H61" s="14">
        <v>1760.6780000000001</v>
      </c>
      <c r="I61" t="s">
        <v>84</v>
      </c>
    </row>
    <row r="62" spans="1:9" x14ac:dyDescent="0.3">
      <c r="A62" s="39"/>
      <c r="B62" s="14">
        <v>70</v>
      </c>
      <c r="C62" s="14">
        <v>80</v>
      </c>
      <c r="D62" s="14">
        <v>0.23</v>
      </c>
      <c r="E62" s="14">
        <v>500</v>
      </c>
      <c r="F62" s="14">
        <v>45</v>
      </c>
      <c r="G62" s="14">
        <v>10.1</v>
      </c>
      <c r="H62" s="14">
        <v>1762.6079999999999</v>
      </c>
      <c r="I62" t="s">
        <v>84</v>
      </c>
    </row>
    <row r="63" spans="1:9" x14ac:dyDescent="0.3">
      <c r="A63" s="39"/>
      <c r="B63" s="14">
        <v>70</v>
      </c>
      <c r="C63" s="14">
        <v>80</v>
      </c>
      <c r="D63" s="14">
        <v>0.23</v>
      </c>
      <c r="E63" s="14">
        <v>500</v>
      </c>
      <c r="F63" s="14">
        <v>44.4</v>
      </c>
      <c r="G63" s="14">
        <v>10</v>
      </c>
      <c r="H63" s="14">
        <v>1769.424</v>
      </c>
      <c r="I63" t="s">
        <v>84</v>
      </c>
    </row>
    <row r="64" spans="1:9" ht="15" thickBot="1" x14ac:dyDescent="0.35">
      <c r="A64" s="44"/>
      <c r="B64" s="43">
        <v>70</v>
      </c>
      <c r="C64" s="43">
        <v>80</v>
      </c>
      <c r="D64" s="43">
        <v>0.23</v>
      </c>
      <c r="E64" s="43">
        <v>500</v>
      </c>
      <c r="F64" s="43">
        <v>45</v>
      </c>
      <c r="G64" s="43">
        <v>10.7</v>
      </c>
      <c r="H64" s="43">
        <v>1723.048</v>
      </c>
      <c r="I64" t="s">
        <v>84</v>
      </c>
    </row>
    <row r="65" spans="1:9" ht="15" thickTop="1" x14ac:dyDescent="0.3">
      <c r="A65" s="45" t="s">
        <v>57</v>
      </c>
      <c r="B65" s="42" t="s">
        <v>56</v>
      </c>
      <c r="C65" s="42" t="s">
        <v>56</v>
      </c>
      <c r="D65" s="42" t="s">
        <v>56</v>
      </c>
      <c r="E65" s="42" t="s">
        <v>56</v>
      </c>
      <c r="F65" s="41">
        <v>49.1</v>
      </c>
      <c r="G65" s="41">
        <v>19.2</v>
      </c>
      <c r="H65" s="41">
        <v>2250.1999999999998</v>
      </c>
      <c r="I65" t="s">
        <v>84</v>
      </c>
    </row>
    <row r="66" spans="1:9" x14ac:dyDescent="0.3">
      <c r="A66" s="40"/>
      <c r="B66" s="39"/>
      <c r="C66" s="39"/>
      <c r="D66" s="39"/>
      <c r="E66" s="39"/>
      <c r="F66" s="14">
        <v>48.1</v>
      </c>
      <c r="G66" s="14">
        <v>23.2</v>
      </c>
      <c r="H66" s="14">
        <v>2103.761</v>
      </c>
      <c r="I66" t="s">
        <v>84</v>
      </c>
    </row>
    <row r="67" spans="1:9" x14ac:dyDescent="0.3">
      <c r="A67" s="40"/>
      <c r="B67" s="39"/>
      <c r="C67" s="39"/>
      <c r="D67" s="39"/>
      <c r="E67" s="39"/>
      <c r="F67" s="14">
        <v>48.5</v>
      </c>
      <c r="G67" s="14">
        <v>23</v>
      </c>
      <c r="H67" s="14">
        <v>2467.0500000000002</v>
      </c>
      <c r="I67" t="s">
        <v>84</v>
      </c>
    </row>
    <row r="68" spans="1:9" x14ac:dyDescent="0.3">
      <c r="A68" s="40"/>
      <c r="B68" s="39"/>
      <c r="C68" s="39"/>
      <c r="D68" s="39"/>
      <c r="E68" s="39"/>
      <c r="F68" s="14">
        <v>48.9</v>
      </c>
      <c r="G68" s="14">
        <v>15.9</v>
      </c>
      <c r="H68" s="14">
        <v>2372.1320000000001</v>
      </c>
      <c r="I68" t="s">
        <v>84</v>
      </c>
    </row>
    <row r="69" spans="1:9" x14ac:dyDescent="0.3">
      <c r="A69" s="40"/>
      <c r="B69" s="39"/>
      <c r="C69" s="39"/>
      <c r="D69" s="39"/>
      <c r="E69" s="39"/>
      <c r="F69" s="14">
        <v>48.6</v>
      </c>
      <c r="G69" s="14">
        <v>22.5</v>
      </c>
      <c r="H69" s="14">
        <v>2262.35</v>
      </c>
      <c r="I69" t="s">
        <v>84</v>
      </c>
    </row>
    <row r="70" spans="1:9" x14ac:dyDescent="0.3">
      <c r="A70" s="40"/>
      <c r="B70" s="39"/>
      <c r="C70" s="39"/>
      <c r="D70" s="39"/>
      <c r="E70" s="39"/>
      <c r="F70" s="14">
        <v>48.8</v>
      </c>
      <c r="G70" s="14">
        <v>26.9</v>
      </c>
      <c r="H70" s="14">
        <v>1811.4570000000001</v>
      </c>
      <c r="I70" t="s">
        <v>84</v>
      </c>
    </row>
    <row r="71" spans="1:9" x14ac:dyDescent="0.3">
      <c r="A71" s="40"/>
      <c r="B71" s="39"/>
      <c r="C71" s="39"/>
      <c r="D71" s="39"/>
      <c r="E71" s="39"/>
      <c r="F71" s="14">
        <v>50.1</v>
      </c>
      <c r="G71" s="14">
        <v>19.100000000000001</v>
      </c>
      <c r="H71" s="14">
        <v>2170.5540000000001</v>
      </c>
      <c r="I71" t="s">
        <v>84</v>
      </c>
    </row>
    <row r="72" spans="1:9" ht="15" thickBot="1" x14ac:dyDescent="0.35">
      <c r="A72" s="40"/>
      <c r="B72" s="39"/>
      <c r="C72" s="39"/>
      <c r="D72" s="39"/>
      <c r="E72" s="39"/>
      <c r="F72" s="14">
        <v>49.5</v>
      </c>
      <c r="G72" s="43">
        <v>23.7</v>
      </c>
      <c r="H72" s="14">
        <v>2001.5550000000001</v>
      </c>
      <c r="I72" t="s">
        <v>84</v>
      </c>
    </row>
    <row r="73" spans="1:9" ht="15" thickTop="1" x14ac:dyDescent="0.3">
      <c r="E73" t="s">
        <v>81</v>
      </c>
      <c r="F73" s="35">
        <f>AVERAGE(F65:F72)</f>
        <v>48.95</v>
      </c>
      <c r="G73" s="35">
        <f t="shared" ref="G73:H73" si="0">AVERAGE(G65:G72)</f>
        <v>21.6875</v>
      </c>
      <c r="H73" s="35">
        <f t="shared" si="0"/>
        <v>2179.8823750000001</v>
      </c>
    </row>
    <row r="74" spans="1:9" x14ac:dyDescent="0.3">
      <c r="E74" t="s">
        <v>82</v>
      </c>
      <c r="F74" s="35">
        <f>_xlfn.STDEV.S(F65:F72)</f>
        <v>0.62335497797918382</v>
      </c>
      <c r="G74" s="35">
        <f t="shared" ref="G74:H74" si="1">_xlfn.STDEV.S(G65:G72)</f>
        <v>3.4282179877348229</v>
      </c>
      <c r="H74" s="35">
        <f t="shared" si="1"/>
        <v>208.59736768982725</v>
      </c>
    </row>
    <row r="75" spans="1:9" x14ac:dyDescent="0.3">
      <c r="E75" t="s">
        <v>83</v>
      </c>
      <c r="F75" s="35">
        <f>100*F74/F73</f>
        <v>1.2734524575672803</v>
      </c>
      <c r="G75" s="35">
        <f t="shared" ref="G75:H75" si="2">100*G74/G73</f>
        <v>15.807345188402641</v>
      </c>
      <c r="H75" s="35">
        <f t="shared" si="2"/>
        <v>9.5692029112271371</v>
      </c>
    </row>
    <row r="76" spans="1:9" x14ac:dyDescent="0.3">
      <c r="E76" t="s">
        <v>92</v>
      </c>
      <c r="F76" s="35">
        <f>MIN(F65:F72)</f>
        <v>48.1</v>
      </c>
      <c r="G76" s="35">
        <f>MIN(G65:G72)</f>
        <v>15.9</v>
      </c>
      <c r="H76" s="35">
        <f>MIN(H65:H72)</f>
        <v>1811.4570000000001</v>
      </c>
    </row>
    <row r="77" spans="1:9" x14ac:dyDescent="0.3">
      <c r="E77" t="s">
        <v>93</v>
      </c>
      <c r="F77" s="35">
        <f>MAX(F65:F72)</f>
        <v>50.1</v>
      </c>
      <c r="G77" s="35">
        <f>MAX(G65:G72)</f>
        <v>26.9</v>
      </c>
      <c r="H77" s="35">
        <f>MAX(H65:H72)</f>
        <v>2467.0500000000002</v>
      </c>
    </row>
  </sheetData>
  <mergeCells count="14">
    <mergeCell ref="A11:A17"/>
    <mergeCell ref="A18:A24"/>
    <mergeCell ref="A1:A2"/>
    <mergeCell ref="A3:A10"/>
    <mergeCell ref="E65:E72"/>
    <mergeCell ref="A41:A48"/>
    <mergeCell ref="A49:A56"/>
    <mergeCell ref="A25:A32"/>
    <mergeCell ref="A33:A40"/>
    <mergeCell ref="A57:A64"/>
    <mergeCell ref="A65:A72"/>
    <mergeCell ref="B65:B72"/>
    <mergeCell ref="C65:C72"/>
    <mergeCell ref="D65:D7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DEB4-D976-4BFF-9F66-55C2B08AB9D9}">
  <dimension ref="A1:I76"/>
  <sheetViews>
    <sheetView topLeftCell="A41" workbookViewId="0">
      <selection activeCell="H3" activeCellId="1" sqref="G64:G71 H3:H10"/>
    </sheetView>
  </sheetViews>
  <sheetFormatPr baseColWidth="10" defaultRowHeight="14.4" x14ac:dyDescent="0.3"/>
  <cols>
    <col min="1" max="1" width="12.6640625" bestFit="1" customWidth="1"/>
  </cols>
  <sheetData>
    <row r="1" spans="1:9" s="1" customFormat="1" x14ac:dyDescent="0.3">
      <c r="A1" s="36" t="s">
        <v>0</v>
      </c>
      <c r="B1" s="7" t="s">
        <v>14</v>
      </c>
      <c r="C1" s="7" t="s">
        <v>50</v>
      </c>
      <c r="D1" s="7" t="s">
        <v>16</v>
      </c>
      <c r="E1" s="7" t="s">
        <v>1</v>
      </c>
      <c r="F1" s="7" t="s">
        <v>51</v>
      </c>
      <c r="G1" s="7" t="s">
        <v>52</v>
      </c>
      <c r="H1" s="7" t="s">
        <v>55</v>
      </c>
    </row>
    <row r="2" spans="1:9" s="1" customFormat="1" x14ac:dyDescent="0.3">
      <c r="A2" s="36"/>
      <c r="B2" s="7" t="s">
        <v>17</v>
      </c>
      <c r="C2" s="7" t="s">
        <v>18</v>
      </c>
      <c r="D2" s="7" t="s">
        <v>19</v>
      </c>
      <c r="E2" s="7" t="s">
        <v>20</v>
      </c>
      <c r="F2" s="7" t="s">
        <v>53</v>
      </c>
      <c r="G2" s="7" t="s">
        <v>18</v>
      </c>
      <c r="H2" s="7" t="s">
        <v>54</v>
      </c>
    </row>
    <row r="3" spans="1:9" x14ac:dyDescent="0.3">
      <c r="A3" s="39" t="s">
        <v>2</v>
      </c>
      <c r="B3" s="14">
        <v>30</v>
      </c>
      <c r="C3" s="14">
        <v>50</v>
      </c>
      <c r="D3" s="14">
        <v>0.23</v>
      </c>
      <c r="E3" s="14">
        <v>250</v>
      </c>
      <c r="F3" s="14">
        <v>53.2</v>
      </c>
      <c r="G3" s="14">
        <v>14.6</v>
      </c>
      <c r="H3" s="14">
        <v>2259.85</v>
      </c>
      <c r="I3" t="s">
        <v>85</v>
      </c>
    </row>
    <row r="4" spans="1:9" x14ac:dyDescent="0.3">
      <c r="A4" s="39"/>
      <c r="B4" s="14">
        <v>30</v>
      </c>
      <c r="C4" s="14">
        <v>50</v>
      </c>
      <c r="D4" s="14">
        <v>0.23</v>
      </c>
      <c r="E4" s="14">
        <v>250</v>
      </c>
      <c r="F4" s="14">
        <v>51.9</v>
      </c>
      <c r="G4" s="14">
        <v>16.8</v>
      </c>
      <c r="H4" s="14">
        <v>2027.037</v>
      </c>
      <c r="I4" t="s">
        <v>85</v>
      </c>
    </row>
    <row r="5" spans="1:9" x14ac:dyDescent="0.3">
      <c r="A5" s="39"/>
      <c r="B5" s="14">
        <v>30</v>
      </c>
      <c r="C5" s="14">
        <v>50</v>
      </c>
      <c r="D5" s="14">
        <v>0.23</v>
      </c>
      <c r="E5" s="14">
        <v>250</v>
      </c>
      <c r="F5" s="14">
        <v>52.6</v>
      </c>
      <c r="G5" s="14">
        <v>23</v>
      </c>
      <c r="H5" s="14">
        <v>2155.471</v>
      </c>
      <c r="I5" t="s">
        <v>85</v>
      </c>
    </row>
    <row r="6" spans="1:9" x14ac:dyDescent="0.3">
      <c r="A6" s="39"/>
      <c r="B6" s="14">
        <v>30</v>
      </c>
      <c r="C6" s="14">
        <v>50</v>
      </c>
      <c r="D6" s="14">
        <v>0.23</v>
      </c>
      <c r="E6" s="14">
        <v>250</v>
      </c>
      <c r="F6" s="14">
        <v>52.6</v>
      </c>
      <c r="G6" s="14">
        <v>17.899999999999999</v>
      </c>
      <c r="H6" s="14">
        <v>2375.5859999999998</v>
      </c>
      <c r="I6" t="s">
        <v>85</v>
      </c>
    </row>
    <row r="7" spans="1:9" x14ac:dyDescent="0.3">
      <c r="A7" s="39"/>
      <c r="B7" s="14">
        <v>30</v>
      </c>
      <c r="C7" s="14">
        <v>50</v>
      </c>
      <c r="D7" s="14">
        <v>0.23</v>
      </c>
      <c r="E7" s="14">
        <v>250</v>
      </c>
      <c r="F7" s="14">
        <v>52.6</v>
      </c>
      <c r="G7" s="14">
        <v>13.8</v>
      </c>
      <c r="H7" s="14">
        <v>1965.163</v>
      </c>
      <c r="I7" t="s">
        <v>85</v>
      </c>
    </row>
    <row r="8" spans="1:9" x14ac:dyDescent="0.3">
      <c r="A8" s="39"/>
      <c r="B8" s="14">
        <v>30</v>
      </c>
      <c r="C8" s="14">
        <v>50</v>
      </c>
      <c r="D8" s="14">
        <v>0.23</v>
      </c>
      <c r="E8" s="14">
        <v>250</v>
      </c>
      <c r="F8" s="14">
        <v>53.4</v>
      </c>
      <c r="G8" s="14">
        <v>22.2</v>
      </c>
      <c r="H8" s="14">
        <v>2159.9650000000001</v>
      </c>
      <c r="I8" t="s">
        <v>85</v>
      </c>
    </row>
    <row r="9" spans="1:9" x14ac:dyDescent="0.3">
      <c r="A9" s="39"/>
      <c r="B9" s="14">
        <v>30</v>
      </c>
      <c r="C9" s="14">
        <v>50</v>
      </c>
      <c r="D9" s="14">
        <v>0.23</v>
      </c>
      <c r="E9" s="14">
        <v>250</v>
      </c>
      <c r="F9" s="14">
        <v>53</v>
      </c>
      <c r="G9" s="14">
        <v>17.3</v>
      </c>
      <c r="H9" s="14">
        <v>2077.5419999999999</v>
      </c>
      <c r="I9" t="s">
        <v>85</v>
      </c>
    </row>
    <row r="10" spans="1:9" ht="15" thickBot="1" x14ac:dyDescent="0.35">
      <c r="A10" s="44"/>
      <c r="B10" s="43">
        <v>30</v>
      </c>
      <c r="C10" s="43">
        <v>50</v>
      </c>
      <c r="D10" s="43">
        <v>0.23</v>
      </c>
      <c r="E10" s="43">
        <v>250</v>
      </c>
      <c r="F10" s="43">
        <v>52.5</v>
      </c>
      <c r="G10" s="43">
        <v>19.399999999999999</v>
      </c>
      <c r="H10" s="43">
        <v>2093.9830000000002</v>
      </c>
      <c r="I10" t="s">
        <v>85</v>
      </c>
    </row>
    <row r="11" spans="1:9" ht="15" thickTop="1" x14ac:dyDescent="0.3">
      <c r="A11" s="42" t="s">
        <v>3</v>
      </c>
      <c r="B11" s="41">
        <v>30</v>
      </c>
      <c r="C11" s="41">
        <v>50</v>
      </c>
      <c r="D11" s="41">
        <v>0.23</v>
      </c>
      <c r="E11" s="41">
        <v>500</v>
      </c>
      <c r="F11" s="41">
        <v>52.1</v>
      </c>
      <c r="G11" s="41">
        <v>19.399999999999999</v>
      </c>
      <c r="H11" s="41">
        <v>2186.6999999999998</v>
      </c>
      <c r="I11" t="s">
        <v>85</v>
      </c>
    </row>
    <row r="12" spans="1:9" x14ac:dyDescent="0.3">
      <c r="A12" s="39"/>
      <c r="B12" s="14">
        <v>30</v>
      </c>
      <c r="C12" s="14">
        <v>50</v>
      </c>
      <c r="D12" s="14">
        <v>0.23</v>
      </c>
      <c r="E12" s="14">
        <v>500</v>
      </c>
      <c r="F12" s="14">
        <v>51.8</v>
      </c>
      <c r="G12" s="14">
        <v>20.9</v>
      </c>
      <c r="H12" s="14">
        <v>1916.1869999999999</v>
      </c>
      <c r="I12" t="s">
        <v>85</v>
      </c>
    </row>
    <row r="13" spans="1:9" x14ac:dyDescent="0.3">
      <c r="A13" s="39"/>
      <c r="B13" s="14">
        <v>30</v>
      </c>
      <c r="C13" s="14">
        <v>50</v>
      </c>
      <c r="D13" s="14">
        <v>0.23</v>
      </c>
      <c r="E13" s="14">
        <v>500</v>
      </c>
      <c r="F13" s="14">
        <v>53.2</v>
      </c>
      <c r="G13" s="14">
        <v>17.8</v>
      </c>
      <c r="H13" s="14">
        <v>2008.971</v>
      </c>
      <c r="I13" t="s">
        <v>85</v>
      </c>
    </row>
    <row r="14" spans="1:9" x14ac:dyDescent="0.3">
      <c r="A14" s="39"/>
      <c r="B14" s="14">
        <v>30</v>
      </c>
      <c r="C14" s="14">
        <v>50</v>
      </c>
      <c r="D14" s="14">
        <v>0.23</v>
      </c>
      <c r="E14" s="14">
        <v>500</v>
      </c>
      <c r="F14" s="14">
        <v>53.6</v>
      </c>
      <c r="G14" s="14">
        <v>20.3</v>
      </c>
      <c r="H14" s="14">
        <v>2086.404</v>
      </c>
      <c r="I14" t="s">
        <v>85</v>
      </c>
    </row>
    <row r="15" spans="1:9" x14ac:dyDescent="0.3">
      <c r="A15" s="39"/>
      <c r="B15" s="14">
        <v>30</v>
      </c>
      <c r="C15" s="14">
        <v>50</v>
      </c>
      <c r="D15" s="14">
        <v>0.23</v>
      </c>
      <c r="E15" s="14">
        <v>500</v>
      </c>
      <c r="F15" s="14">
        <v>51.9</v>
      </c>
      <c r="G15" s="14">
        <v>15.8</v>
      </c>
      <c r="H15" s="14">
        <v>2002.6559999999999</v>
      </c>
      <c r="I15" t="s">
        <v>85</v>
      </c>
    </row>
    <row r="16" spans="1:9" x14ac:dyDescent="0.3">
      <c r="A16" s="39"/>
      <c r="B16" s="14">
        <v>30</v>
      </c>
      <c r="C16" s="14">
        <v>50</v>
      </c>
      <c r="D16" s="14">
        <v>0.23</v>
      </c>
      <c r="E16" s="14">
        <v>500</v>
      </c>
      <c r="F16" s="14">
        <v>51.2</v>
      </c>
      <c r="G16" s="14">
        <v>19.100000000000001</v>
      </c>
      <c r="H16" s="14">
        <v>1877.8050000000001</v>
      </c>
      <c r="I16" t="s">
        <v>85</v>
      </c>
    </row>
    <row r="17" spans="1:9" x14ac:dyDescent="0.3">
      <c r="A17" s="39"/>
      <c r="B17" s="14">
        <v>30</v>
      </c>
      <c r="C17" s="14">
        <v>50</v>
      </c>
      <c r="D17" s="14">
        <v>0.23</v>
      </c>
      <c r="E17" s="14">
        <v>500</v>
      </c>
      <c r="F17" s="14">
        <v>53.1</v>
      </c>
      <c r="G17" s="14">
        <v>23</v>
      </c>
      <c r="H17" s="14">
        <v>2038.721</v>
      </c>
      <c r="I17" t="s">
        <v>85</v>
      </c>
    </row>
    <row r="18" spans="1:9" ht="15" thickBot="1" x14ac:dyDescent="0.35">
      <c r="A18" s="44"/>
      <c r="B18" s="43">
        <v>30</v>
      </c>
      <c r="C18" s="43">
        <v>50</v>
      </c>
      <c r="D18" s="43">
        <v>0.23</v>
      </c>
      <c r="E18" s="43">
        <v>500</v>
      </c>
      <c r="F18" s="43">
        <v>52.9</v>
      </c>
      <c r="G18" s="43">
        <v>20.7</v>
      </c>
      <c r="H18" s="43">
        <v>2012.0619999999999</v>
      </c>
      <c r="I18" t="s">
        <v>85</v>
      </c>
    </row>
    <row r="19" spans="1:9" ht="15" thickTop="1" x14ac:dyDescent="0.3">
      <c r="A19" s="42" t="s">
        <v>5</v>
      </c>
      <c r="B19" s="41">
        <v>70</v>
      </c>
      <c r="C19" s="41">
        <v>50</v>
      </c>
      <c r="D19" s="41">
        <v>0.68</v>
      </c>
      <c r="E19" s="41">
        <v>250</v>
      </c>
      <c r="F19" s="41">
        <v>31.4</v>
      </c>
      <c r="G19" s="32">
        <v>1.6</v>
      </c>
      <c r="H19" s="41">
        <v>2873.3339999999998</v>
      </c>
      <c r="I19" t="s">
        <v>85</v>
      </c>
    </row>
    <row r="20" spans="1:9" x14ac:dyDescent="0.3">
      <c r="A20" s="39"/>
      <c r="B20" s="14">
        <v>70</v>
      </c>
      <c r="C20" s="14">
        <v>50</v>
      </c>
      <c r="D20" s="14">
        <v>0.68</v>
      </c>
      <c r="E20" s="14">
        <v>250</v>
      </c>
      <c r="F20" s="14">
        <v>32</v>
      </c>
      <c r="G20" s="14">
        <v>1.8</v>
      </c>
      <c r="H20" s="14">
        <v>2055.375</v>
      </c>
      <c r="I20" t="s">
        <v>85</v>
      </c>
    </row>
    <row r="21" spans="1:9" x14ac:dyDescent="0.3">
      <c r="A21" s="39"/>
      <c r="B21" s="14">
        <v>70</v>
      </c>
      <c r="C21" s="14">
        <v>50</v>
      </c>
      <c r="D21" s="14">
        <v>0.68</v>
      </c>
      <c r="E21" s="14">
        <v>250</v>
      </c>
      <c r="F21" s="14">
        <v>29.1</v>
      </c>
      <c r="G21" s="14">
        <v>1.5</v>
      </c>
      <c r="H21" s="14">
        <v>3315.5610000000001</v>
      </c>
      <c r="I21" t="s">
        <v>85</v>
      </c>
    </row>
    <row r="22" spans="1:9" x14ac:dyDescent="0.3">
      <c r="A22" s="39"/>
      <c r="B22" s="14">
        <v>70</v>
      </c>
      <c r="C22" s="14">
        <v>50</v>
      </c>
      <c r="D22" s="14">
        <v>0.68</v>
      </c>
      <c r="E22" s="14">
        <v>250</v>
      </c>
      <c r="F22" s="14">
        <v>32.200000000000003</v>
      </c>
      <c r="G22" s="14">
        <v>1.8</v>
      </c>
      <c r="H22" s="14">
        <v>2754.5920000000001</v>
      </c>
      <c r="I22" t="s">
        <v>85</v>
      </c>
    </row>
    <row r="23" spans="1:9" x14ac:dyDescent="0.3">
      <c r="A23" s="39"/>
      <c r="B23" s="14">
        <v>70</v>
      </c>
      <c r="C23" s="14">
        <v>50</v>
      </c>
      <c r="D23" s="14">
        <v>0.68</v>
      </c>
      <c r="E23" s="14">
        <v>250</v>
      </c>
      <c r="F23" s="14">
        <v>29.9</v>
      </c>
      <c r="G23" s="14">
        <v>1.7</v>
      </c>
      <c r="H23" s="14">
        <v>2162.2849999999999</v>
      </c>
      <c r="I23" t="s">
        <v>85</v>
      </c>
    </row>
    <row r="24" spans="1:9" x14ac:dyDescent="0.3">
      <c r="A24" s="39"/>
      <c r="B24" s="14">
        <v>70</v>
      </c>
      <c r="C24" s="14">
        <v>50</v>
      </c>
      <c r="D24" s="14">
        <v>0.68</v>
      </c>
      <c r="E24" s="14">
        <v>250</v>
      </c>
      <c r="F24" s="14">
        <v>28.1</v>
      </c>
      <c r="G24" s="14">
        <v>1.6</v>
      </c>
      <c r="H24" s="14">
        <v>2186.9349999999999</v>
      </c>
      <c r="I24" t="s">
        <v>85</v>
      </c>
    </row>
    <row r="25" spans="1:9" ht="15" thickBot="1" x14ac:dyDescent="0.35">
      <c r="A25" s="44"/>
      <c r="B25" s="43">
        <v>70</v>
      </c>
      <c r="C25" s="43">
        <v>50</v>
      </c>
      <c r="D25" s="43">
        <v>0.68</v>
      </c>
      <c r="E25" s="43">
        <v>250</v>
      </c>
      <c r="F25" s="43">
        <v>30.5</v>
      </c>
      <c r="G25" s="43">
        <v>1.7</v>
      </c>
      <c r="H25" s="43">
        <v>2461.3020000000001</v>
      </c>
      <c r="I25" t="s">
        <v>85</v>
      </c>
    </row>
    <row r="26" spans="1:9" ht="15" thickTop="1" x14ac:dyDescent="0.3">
      <c r="A26" s="42" t="s">
        <v>6</v>
      </c>
      <c r="B26" s="41">
        <v>70</v>
      </c>
      <c r="C26" s="41">
        <v>50</v>
      </c>
      <c r="D26" s="41">
        <v>0.68</v>
      </c>
      <c r="E26" s="41">
        <v>500</v>
      </c>
      <c r="F26" s="41">
        <v>27.6</v>
      </c>
      <c r="G26" s="41">
        <v>1.5</v>
      </c>
      <c r="H26" s="41">
        <v>2456.3440000000001</v>
      </c>
      <c r="I26" t="s">
        <v>85</v>
      </c>
    </row>
    <row r="27" spans="1:9" x14ac:dyDescent="0.3">
      <c r="A27" s="39"/>
      <c r="B27" s="14">
        <v>70</v>
      </c>
      <c r="C27" s="14">
        <v>50</v>
      </c>
      <c r="D27" s="14">
        <v>0.68</v>
      </c>
      <c r="E27" s="14">
        <v>500</v>
      </c>
      <c r="F27" s="14">
        <v>25.9</v>
      </c>
      <c r="G27" s="14">
        <v>1.5</v>
      </c>
      <c r="H27" s="14">
        <v>2604.221</v>
      </c>
      <c r="I27" t="s">
        <v>85</v>
      </c>
    </row>
    <row r="28" spans="1:9" x14ac:dyDescent="0.3">
      <c r="A28" s="39"/>
      <c r="B28" s="14">
        <v>70</v>
      </c>
      <c r="C28" s="14">
        <v>50</v>
      </c>
      <c r="D28" s="14">
        <v>0.68</v>
      </c>
      <c r="E28" s="14">
        <v>500</v>
      </c>
      <c r="F28" s="14">
        <v>24.8</v>
      </c>
      <c r="G28" s="14">
        <v>1.4</v>
      </c>
      <c r="H28" s="14">
        <v>2970.3620000000001</v>
      </c>
      <c r="I28" t="s">
        <v>85</v>
      </c>
    </row>
    <row r="29" spans="1:9" x14ac:dyDescent="0.3">
      <c r="A29" s="39"/>
      <c r="B29" s="14">
        <v>70</v>
      </c>
      <c r="C29" s="14">
        <v>50</v>
      </c>
      <c r="D29" s="14">
        <v>0.68</v>
      </c>
      <c r="E29" s="14">
        <v>500</v>
      </c>
      <c r="F29" s="14">
        <v>27.6</v>
      </c>
      <c r="G29" s="14">
        <v>1.6</v>
      </c>
      <c r="H29" s="14">
        <v>2220.8879999999999</v>
      </c>
      <c r="I29" t="s">
        <v>85</v>
      </c>
    </row>
    <row r="30" spans="1:9" x14ac:dyDescent="0.3">
      <c r="A30" s="39"/>
      <c r="B30" s="14">
        <v>70</v>
      </c>
      <c r="C30" s="14">
        <v>50</v>
      </c>
      <c r="D30" s="14">
        <v>0.68</v>
      </c>
      <c r="E30" s="14">
        <v>500</v>
      </c>
      <c r="F30" s="14">
        <v>29.5</v>
      </c>
      <c r="G30" s="14">
        <v>1.7</v>
      </c>
      <c r="H30" s="14">
        <v>2673.6060000000002</v>
      </c>
      <c r="I30" t="s">
        <v>85</v>
      </c>
    </row>
    <row r="31" spans="1:9" x14ac:dyDescent="0.3">
      <c r="A31" s="39"/>
      <c r="B31" s="14">
        <v>70</v>
      </c>
      <c r="C31" s="14">
        <v>50</v>
      </c>
      <c r="D31" s="14">
        <v>0.68</v>
      </c>
      <c r="E31" s="14">
        <v>500</v>
      </c>
      <c r="F31" s="14">
        <v>27.8</v>
      </c>
      <c r="G31" s="14">
        <v>1.5</v>
      </c>
      <c r="H31" s="14">
        <v>2936.9810000000002</v>
      </c>
      <c r="I31" t="s">
        <v>85</v>
      </c>
    </row>
    <row r="32" spans="1:9" ht="15" thickBot="1" x14ac:dyDescent="0.35">
      <c r="A32" s="44"/>
      <c r="B32" s="43">
        <v>70</v>
      </c>
      <c r="C32" s="43">
        <v>50</v>
      </c>
      <c r="D32" s="43">
        <v>0.68</v>
      </c>
      <c r="E32" s="43">
        <v>500</v>
      </c>
      <c r="F32" s="43">
        <v>25.1</v>
      </c>
      <c r="G32" s="43">
        <v>1.3</v>
      </c>
      <c r="H32" s="43">
        <v>2867.1509999999998</v>
      </c>
      <c r="I32" t="s">
        <v>85</v>
      </c>
    </row>
    <row r="33" spans="1:9" ht="15" thickTop="1" x14ac:dyDescent="0.3">
      <c r="A33" s="42" t="s">
        <v>8</v>
      </c>
      <c r="B33" s="41">
        <v>30</v>
      </c>
      <c r="C33" s="41">
        <v>80</v>
      </c>
      <c r="D33" s="41">
        <v>0.68</v>
      </c>
      <c r="E33" s="41">
        <v>250</v>
      </c>
      <c r="F33" s="41">
        <v>50</v>
      </c>
      <c r="G33" s="41">
        <v>11.7</v>
      </c>
      <c r="H33" s="41">
        <v>1911.2670000000001</v>
      </c>
      <c r="I33" t="s">
        <v>85</v>
      </c>
    </row>
    <row r="34" spans="1:9" x14ac:dyDescent="0.3">
      <c r="A34" s="39"/>
      <c r="B34" s="14">
        <v>30</v>
      </c>
      <c r="C34" s="14">
        <v>80</v>
      </c>
      <c r="D34" s="14">
        <v>0.68</v>
      </c>
      <c r="E34" s="14">
        <v>250</v>
      </c>
      <c r="F34" s="14">
        <v>36.200000000000003</v>
      </c>
      <c r="G34" s="14">
        <v>2.5</v>
      </c>
      <c r="H34" s="14">
        <v>2279.0459999999998</v>
      </c>
      <c r="I34" t="s">
        <v>85</v>
      </c>
    </row>
    <row r="35" spans="1:9" x14ac:dyDescent="0.3">
      <c r="A35" s="39"/>
      <c r="B35" s="14">
        <v>30</v>
      </c>
      <c r="C35" s="14">
        <v>80</v>
      </c>
      <c r="D35" s="14">
        <v>0.68</v>
      </c>
      <c r="E35" s="14">
        <v>250</v>
      </c>
      <c r="F35" s="14">
        <v>50.4</v>
      </c>
      <c r="G35" s="14">
        <v>13.5</v>
      </c>
      <c r="H35" s="14">
        <v>2233.6860000000001</v>
      </c>
      <c r="I35" t="s">
        <v>85</v>
      </c>
    </row>
    <row r="36" spans="1:9" x14ac:dyDescent="0.3">
      <c r="A36" s="39"/>
      <c r="B36" s="14">
        <v>30</v>
      </c>
      <c r="C36" s="14">
        <v>80</v>
      </c>
      <c r="D36" s="14">
        <v>0.68</v>
      </c>
      <c r="E36" s="14">
        <v>250</v>
      </c>
      <c r="F36" s="14">
        <v>35.799999999999997</v>
      </c>
      <c r="G36" s="14">
        <v>2.4</v>
      </c>
      <c r="H36" s="14">
        <v>2539.181</v>
      </c>
      <c r="I36" t="s">
        <v>85</v>
      </c>
    </row>
    <row r="37" spans="1:9" x14ac:dyDescent="0.3">
      <c r="A37" s="39"/>
      <c r="B37" s="14">
        <v>30</v>
      </c>
      <c r="C37" s="14">
        <v>80</v>
      </c>
      <c r="D37" s="14">
        <v>0.68</v>
      </c>
      <c r="E37" s="14">
        <v>250</v>
      </c>
      <c r="F37" s="14">
        <v>49.4</v>
      </c>
      <c r="G37" s="14">
        <v>11.8</v>
      </c>
      <c r="H37" s="14">
        <v>2096.4740000000002</v>
      </c>
      <c r="I37" t="s">
        <v>85</v>
      </c>
    </row>
    <row r="38" spans="1:9" x14ac:dyDescent="0.3">
      <c r="A38" s="39"/>
      <c r="B38" s="14">
        <v>30</v>
      </c>
      <c r="C38" s="14">
        <v>80</v>
      </c>
      <c r="D38" s="14">
        <v>0.68</v>
      </c>
      <c r="E38" s="14">
        <v>250</v>
      </c>
      <c r="F38" s="14">
        <v>50.6</v>
      </c>
      <c r="G38" s="14">
        <v>11.3</v>
      </c>
      <c r="H38" s="14">
        <v>2046.7070000000001</v>
      </c>
      <c r="I38" t="s">
        <v>85</v>
      </c>
    </row>
    <row r="39" spans="1:9" x14ac:dyDescent="0.3">
      <c r="A39" s="39"/>
      <c r="B39" s="14">
        <v>30</v>
      </c>
      <c r="C39" s="14">
        <v>80</v>
      </c>
      <c r="D39" s="14">
        <v>0.68</v>
      </c>
      <c r="E39" s="14">
        <v>250</v>
      </c>
      <c r="F39" s="14">
        <v>49.8</v>
      </c>
      <c r="G39" s="14">
        <v>12.8</v>
      </c>
      <c r="H39" s="14">
        <v>2273.3049999999998</v>
      </c>
      <c r="I39" t="s">
        <v>85</v>
      </c>
    </row>
    <row r="40" spans="1:9" ht="15" thickBot="1" x14ac:dyDescent="0.35">
      <c r="A40" s="44"/>
      <c r="B40" s="43">
        <v>30</v>
      </c>
      <c r="C40" s="43">
        <v>80</v>
      </c>
      <c r="D40" s="43">
        <v>0.68</v>
      </c>
      <c r="E40" s="43">
        <v>250</v>
      </c>
      <c r="F40" s="43">
        <v>50.8</v>
      </c>
      <c r="G40" s="43">
        <v>13.6</v>
      </c>
      <c r="H40" s="43">
        <v>2331.835</v>
      </c>
      <c r="I40" t="s">
        <v>85</v>
      </c>
    </row>
    <row r="41" spans="1:9" ht="15" thickTop="1" x14ac:dyDescent="0.3">
      <c r="A41" s="42" t="s">
        <v>9</v>
      </c>
      <c r="B41" s="41">
        <v>30</v>
      </c>
      <c r="C41" s="41">
        <v>50</v>
      </c>
      <c r="D41" s="41">
        <v>0.68</v>
      </c>
      <c r="E41" s="41">
        <v>500</v>
      </c>
      <c r="F41" s="41">
        <v>47.6</v>
      </c>
      <c r="G41" s="41">
        <v>11.6</v>
      </c>
      <c r="H41" s="41">
        <v>2001.9659999999999</v>
      </c>
      <c r="I41" t="s">
        <v>85</v>
      </c>
    </row>
    <row r="42" spans="1:9" x14ac:dyDescent="0.3">
      <c r="A42" s="39"/>
      <c r="B42" s="14">
        <v>30</v>
      </c>
      <c r="C42" s="14">
        <v>50</v>
      </c>
      <c r="D42" s="14">
        <v>0.68</v>
      </c>
      <c r="E42" s="14">
        <v>500</v>
      </c>
      <c r="F42" s="14">
        <v>48.2</v>
      </c>
      <c r="G42" s="14">
        <v>12.1</v>
      </c>
      <c r="H42" s="14">
        <v>2193.873</v>
      </c>
      <c r="I42" t="s">
        <v>85</v>
      </c>
    </row>
    <row r="43" spans="1:9" x14ac:dyDescent="0.3">
      <c r="A43" s="39"/>
      <c r="B43" s="14">
        <v>30</v>
      </c>
      <c r="C43" s="14">
        <v>50</v>
      </c>
      <c r="D43" s="14">
        <v>0.68</v>
      </c>
      <c r="E43" s="14">
        <v>500</v>
      </c>
      <c r="F43" s="14">
        <v>47</v>
      </c>
      <c r="G43" s="14">
        <v>6.7</v>
      </c>
      <c r="H43" s="14">
        <v>2147.1329999999998</v>
      </c>
      <c r="I43" t="s">
        <v>85</v>
      </c>
    </row>
    <row r="44" spans="1:9" x14ac:dyDescent="0.3">
      <c r="A44" s="39"/>
      <c r="B44" s="14">
        <v>30</v>
      </c>
      <c r="C44" s="14">
        <v>50</v>
      </c>
      <c r="D44" s="14">
        <v>0.68</v>
      </c>
      <c r="E44" s="14">
        <v>500</v>
      </c>
      <c r="F44" s="14">
        <v>48.5</v>
      </c>
      <c r="G44" s="14">
        <v>10.9</v>
      </c>
      <c r="H44" s="14">
        <v>2199.0239999999999</v>
      </c>
      <c r="I44" t="s">
        <v>85</v>
      </c>
    </row>
    <row r="45" spans="1:9" x14ac:dyDescent="0.3">
      <c r="A45" s="39"/>
      <c r="B45" s="14">
        <v>30</v>
      </c>
      <c r="C45" s="14">
        <v>50</v>
      </c>
      <c r="D45" s="14">
        <v>0.68</v>
      </c>
      <c r="E45" s="14">
        <v>500</v>
      </c>
      <c r="F45" s="14">
        <v>48.2</v>
      </c>
      <c r="G45" s="14">
        <v>15</v>
      </c>
      <c r="H45" s="14">
        <v>2176.451</v>
      </c>
      <c r="I45" t="s">
        <v>85</v>
      </c>
    </row>
    <row r="46" spans="1:9" x14ac:dyDescent="0.3">
      <c r="A46" s="39"/>
      <c r="B46" s="14">
        <v>30</v>
      </c>
      <c r="C46" s="14">
        <v>50</v>
      </c>
      <c r="D46" s="14">
        <v>0.68</v>
      </c>
      <c r="E46" s="14">
        <v>500</v>
      </c>
      <c r="F46" s="14">
        <v>48.6</v>
      </c>
      <c r="G46" s="14">
        <v>11.1</v>
      </c>
      <c r="H46" s="14">
        <v>2450.989</v>
      </c>
      <c r="I46" t="s">
        <v>85</v>
      </c>
    </row>
    <row r="47" spans="1:9" x14ac:dyDescent="0.3">
      <c r="A47" s="39"/>
      <c r="B47" s="14">
        <v>30</v>
      </c>
      <c r="C47" s="14">
        <v>50</v>
      </c>
      <c r="D47" s="14">
        <v>0.68</v>
      </c>
      <c r="E47" s="14">
        <v>500</v>
      </c>
      <c r="F47" s="14">
        <v>48.8</v>
      </c>
      <c r="G47" s="14">
        <v>11.1</v>
      </c>
      <c r="H47" s="14">
        <v>2373.498</v>
      </c>
      <c r="I47" t="s">
        <v>85</v>
      </c>
    </row>
    <row r="48" spans="1:9" x14ac:dyDescent="0.3">
      <c r="A48" s="39"/>
      <c r="B48" s="14">
        <v>30</v>
      </c>
      <c r="C48" s="14">
        <v>50</v>
      </c>
      <c r="D48" s="14">
        <v>0.68</v>
      </c>
      <c r="E48" s="14">
        <v>500</v>
      </c>
      <c r="F48" s="14">
        <v>44.8</v>
      </c>
      <c r="G48" s="14">
        <v>15.1</v>
      </c>
      <c r="H48" s="14">
        <v>2367.2910000000002</v>
      </c>
      <c r="I48" t="s">
        <v>85</v>
      </c>
    </row>
    <row r="49" spans="1:9" ht="15" thickBot="1" x14ac:dyDescent="0.35">
      <c r="A49" s="44"/>
      <c r="B49" s="43">
        <v>30</v>
      </c>
      <c r="C49" s="43">
        <v>50</v>
      </c>
      <c r="D49" s="43">
        <v>0.68</v>
      </c>
      <c r="E49" s="43">
        <v>500</v>
      </c>
      <c r="F49" s="46">
        <v>45.1</v>
      </c>
      <c r="G49" s="43">
        <v>5.9</v>
      </c>
      <c r="H49" s="43">
        <v>2082.7109999999998</v>
      </c>
      <c r="I49" t="s">
        <v>85</v>
      </c>
    </row>
    <row r="50" spans="1:9" ht="15" thickTop="1" x14ac:dyDescent="0.3">
      <c r="A50" s="42" t="s">
        <v>11</v>
      </c>
      <c r="B50" s="41">
        <v>70</v>
      </c>
      <c r="C50" s="41">
        <v>80</v>
      </c>
      <c r="D50" s="41">
        <v>0.23</v>
      </c>
      <c r="E50" s="41">
        <v>250</v>
      </c>
      <c r="F50" s="41">
        <v>25.6</v>
      </c>
      <c r="G50" s="41">
        <v>1.5</v>
      </c>
      <c r="H50" s="41">
        <v>2540.2249999999999</v>
      </c>
      <c r="I50" t="s">
        <v>85</v>
      </c>
    </row>
    <row r="51" spans="1:9" x14ac:dyDescent="0.3">
      <c r="A51" s="39"/>
      <c r="B51" s="14">
        <v>70</v>
      </c>
      <c r="C51" s="14">
        <v>80</v>
      </c>
      <c r="D51" s="14">
        <v>0.23</v>
      </c>
      <c r="E51" s="14">
        <v>250</v>
      </c>
      <c r="F51" s="14">
        <v>22.7</v>
      </c>
      <c r="G51" s="14">
        <v>1.4</v>
      </c>
      <c r="H51" s="14">
        <v>2291.71</v>
      </c>
      <c r="I51" t="s">
        <v>85</v>
      </c>
    </row>
    <row r="52" spans="1:9" x14ac:dyDescent="0.3">
      <c r="A52" s="39"/>
      <c r="B52" s="14">
        <v>70</v>
      </c>
      <c r="C52" s="14">
        <v>80</v>
      </c>
      <c r="D52" s="14">
        <v>0.23</v>
      </c>
      <c r="E52" s="14">
        <v>250</v>
      </c>
      <c r="F52" s="14">
        <v>24.3</v>
      </c>
      <c r="G52" s="14">
        <v>1.4</v>
      </c>
      <c r="H52" s="14">
        <v>2565.2399999999998</v>
      </c>
      <c r="I52" t="s">
        <v>85</v>
      </c>
    </row>
    <row r="53" spans="1:9" x14ac:dyDescent="0.3">
      <c r="A53" s="39"/>
      <c r="B53" s="14">
        <v>70</v>
      </c>
      <c r="C53" s="14">
        <v>80</v>
      </c>
      <c r="D53" s="14">
        <v>0.23</v>
      </c>
      <c r="E53" s="14">
        <v>250</v>
      </c>
      <c r="F53" s="14">
        <v>24.1</v>
      </c>
      <c r="G53" s="14">
        <v>1.5</v>
      </c>
      <c r="H53" s="14">
        <v>2124.239</v>
      </c>
      <c r="I53" t="s">
        <v>85</v>
      </c>
    </row>
    <row r="54" spans="1:9" x14ac:dyDescent="0.3">
      <c r="A54" s="39"/>
      <c r="B54" s="14">
        <v>70</v>
      </c>
      <c r="C54" s="14">
        <v>80</v>
      </c>
      <c r="D54" s="14">
        <v>0.23</v>
      </c>
      <c r="E54" s="14">
        <v>250</v>
      </c>
      <c r="F54" s="14">
        <v>29.8</v>
      </c>
      <c r="G54" s="14">
        <v>1.9</v>
      </c>
      <c r="H54" s="14">
        <v>2243.5619999999999</v>
      </c>
      <c r="I54" t="s">
        <v>85</v>
      </c>
    </row>
    <row r="55" spans="1:9" x14ac:dyDescent="0.3">
      <c r="A55" s="39"/>
      <c r="B55" s="14">
        <v>70</v>
      </c>
      <c r="C55" s="14">
        <v>80</v>
      </c>
      <c r="D55" s="14">
        <v>0.23</v>
      </c>
      <c r="E55" s="14">
        <v>250</v>
      </c>
      <c r="F55" s="14">
        <v>26.5</v>
      </c>
      <c r="G55" s="14">
        <v>1.6</v>
      </c>
      <c r="H55" s="14">
        <v>2122.1030000000001</v>
      </c>
      <c r="I55" t="s">
        <v>85</v>
      </c>
    </row>
    <row r="56" spans="1:9" ht="15" thickBot="1" x14ac:dyDescent="0.35">
      <c r="A56" s="44"/>
      <c r="B56" s="43">
        <v>70</v>
      </c>
      <c r="C56" s="43">
        <v>80</v>
      </c>
      <c r="D56" s="43">
        <v>0.23</v>
      </c>
      <c r="E56" s="43">
        <v>250</v>
      </c>
      <c r="F56" s="43">
        <v>30.1</v>
      </c>
      <c r="G56" s="43">
        <v>1.9</v>
      </c>
      <c r="H56" s="43">
        <v>2308.6779999999999</v>
      </c>
      <c r="I56" t="s">
        <v>85</v>
      </c>
    </row>
    <row r="57" spans="1:9" ht="15" thickTop="1" x14ac:dyDescent="0.3">
      <c r="A57" s="42" t="s">
        <v>12</v>
      </c>
      <c r="B57" s="41">
        <v>70</v>
      </c>
      <c r="C57" s="41">
        <v>80</v>
      </c>
      <c r="D57" s="41">
        <v>0.23</v>
      </c>
      <c r="E57" s="41">
        <v>500</v>
      </c>
      <c r="F57" s="41">
        <v>30.9</v>
      </c>
      <c r="G57" s="41">
        <v>2</v>
      </c>
      <c r="H57" s="41">
        <v>2097.0300000000002</v>
      </c>
      <c r="I57" t="s">
        <v>85</v>
      </c>
    </row>
    <row r="58" spans="1:9" x14ac:dyDescent="0.3">
      <c r="A58" s="39"/>
      <c r="B58" s="14">
        <v>70</v>
      </c>
      <c r="C58" s="14">
        <v>80</v>
      </c>
      <c r="D58" s="14">
        <v>0.23</v>
      </c>
      <c r="E58" s="14">
        <v>500</v>
      </c>
      <c r="F58" s="14">
        <v>30.2</v>
      </c>
      <c r="G58" s="14">
        <v>2</v>
      </c>
      <c r="H58" s="14">
        <v>2107.08</v>
      </c>
      <c r="I58" t="s">
        <v>85</v>
      </c>
    </row>
    <row r="59" spans="1:9" x14ac:dyDescent="0.3">
      <c r="A59" s="39"/>
      <c r="B59" s="14">
        <v>70</v>
      </c>
      <c r="C59" s="14">
        <v>80</v>
      </c>
      <c r="D59" s="14">
        <v>0.23</v>
      </c>
      <c r="E59" s="14">
        <v>500</v>
      </c>
      <c r="F59" s="14">
        <v>27.7</v>
      </c>
      <c r="G59" s="14">
        <v>1.6</v>
      </c>
      <c r="H59" s="14">
        <v>2547.931</v>
      </c>
      <c r="I59" t="s">
        <v>85</v>
      </c>
    </row>
    <row r="60" spans="1:9" x14ac:dyDescent="0.3">
      <c r="A60" s="39"/>
      <c r="B60" s="14">
        <v>70</v>
      </c>
      <c r="C60" s="14">
        <v>80</v>
      </c>
      <c r="D60" s="14">
        <v>0.23</v>
      </c>
      <c r="E60" s="14">
        <v>500</v>
      </c>
      <c r="F60" s="14">
        <v>23.5</v>
      </c>
      <c r="G60" s="14">
        <v>1.4</v>
      </c>
      <c r="H60" s="14">
        <v>2521.0680000000002</v>
      </c>
      <c r="I60" t="s">
        <v>85</v>
      </c>
    </row>
    <row r="61" spans="1:9" x14ac:dyDescent="0.3">
      <c r="A61" s="39"/>
      <c r="B61" s="14">
        <v>70</v>
      </c>
      <c r="C61" s="14">
        <v>80</v>
      </c>
      <c r="D61" s="14">
        <v>0.23</v>
      </c>
      <c r="E61" s="14">
        <v>500</v>
      </c>
      <c r="F61" s="14">
        <v>30</v>
      </c>
      <c r="G61" s="14">
        <v>2</v>
      </c>
      <c r="H61" s="14">
        <v>2052.6509999999998</v>
      </c>
      <c r="I61" t="s">
        <v>85</v>
      </c>
    </row>
    <row r="62" spans="1:9" x14ac:dyDescent="0.3">
      <c r="A62" s="39"/>
      <c r="B62" s="14">
        <v>70</v>
      </c>
      <c r="C62" s="14">
        <v>80</v>
      </c>
      <c r="D62" s="14">
        <v>0.23</v>
      </c>
      <c r="E62" s="14">
        <v>500</v>
      </c>
      <c r="F62" s="14">
        <v>32.9</v>
      </c>
      <c r="G62" s="14">
        <v>2.2999999999999998</v>
      </c>
      <c r="H62" s="14">
        <v>2075.6129999999998</v>
      </c>
      <c r="I62" t="s">
        <v>85</v>
      </c>
    </row>
    <row r="63" spans="1:9" ht="15" thickBot="1" x14ac:dyDescent="0.35">
      <c r="A63" s="44"/>
      <c r="B63" s="43">
        <v>70</v>
      </c>
      <c r="C63" s="43">
        <v>80</v>
      </c>
      <c r="D63" s="43">
        <v>0.23</v>
      </c>
      <c r="E63" s="43">
        <v>500</v>
      </c>
      <c r="F63" s="43">
        <v>30.9</v>
      </c>
      <c r="G63" s="43">
        <v>2.1</v>
      </c>
      <c r="H63" s="43">
        <v>1996.2349999999999</v>
      </c>
      <c r="I63" t="s">
        <v>85</v>
      </c>
    </row>
    <row r="64" spans="1:9" ht="15" thickTop="1" x14ac:dyDescent="0.3">
      <c r="A64" s="45" t="s">
        <v>57</v>
      </c>
      <c r="B64" s="42" t="s">
        <v>56</v>
      </c>
      <c r="C64" s="42" t="s">
        <v>56</v>
      </c>
      <c r="D64" s="42" t="s">
        <v>56</v>
      </c>
      <c r="E64" s="42" t="s">
        <v>56</v>
      </c>
      <c r="F64" s="41">
        <v>54.8</v>
      </c>
      <c r="G64" s="41">
        <v>21.9</v>
      </c>
      <c r="H64" s="41">
        <v>2164.7170000000001</v>
      </c>
      <c r="I64" t="s">
        <v>85</v>
      </c>
    </row>
    <row r="65" spans="1:9" x14ac:dyDescent="0.3">
      <c r="A65" s="40"/>
      <c r="B65" s="39"/>
      <c r="C65" s="39"/>
      <c r="D65" s="39"/>
      <c r="E65" s="39"/>
      <c r="F65" s="14">
        <v>52.8</v>
      </c>
      <c r="G65" s="14">
        <v>16.100000000000001</v>
      </c>
      <c r="H65" s="14">
        <v>2036.7360000000001</v>
      </c>
      <c r="I65" t="s">
        <v>85</v>
      </c>
    </row>
    <row r="66" spans="1:9" x14ac:dyDescent="0.3">
      <c r="A66" s="40"/>
      <c r="B66" s="39"/>
      <c r="C66" s="39"/>
      <c r="D66" s="39"/>
      <c r="E66" s="39"/>
      <c r="F66" s="14">
        <v>54.1</v>
      </c>
      <c r="G66" s="14">
        <v>16.899999999999999</v>
      </c>
      <c r="H66" s="14">
        <v>2031.7860000000001</v>
      </c>
      <c r="I66" t="s">
        <v>85</v>
      </c>
    </row>
    <row r="67" spans="1:9" x14ac:dyDescent="0.3">
      <c r="A67" s="40"/>
      <c r="B67" s="39"/>
      <c r="C67" s="39"/>
      <c r="D67" s="39"/>
      <c r="E67" s="39"/>
      <c r="F67" s="14">
        <v>55</v>
      </c>
      <c r="G67" s="14">
        <v>19.600000000000001</v>
      </c>
      <c r="H67" s="14">
        <v>2133.2489999999998</v>
      </c>
      <c r="I67" t="s">
        <v>85</v>
      </c>
    </row>
    <row r="68" spans="1:9" x14ac:dyDescent="0.3">
      <c r="A68" s="40"/>
      <c r="B68" s="39"/>
      <c r="C68" s="39"/>
      <c r="D68" s="39"/>
      <c r="E68" s="39"/>
      <c r="F68" s="14">
        <v>54.4</v>
      </c>
      <c r="G68" s="14">
        <v>17</v>
      </c>
      <c r="H68" s="14">
        <v>2059.7280000000001</v>
      </c>
      <c r="I68" t="s">
        <v>85</v>
      </c>
    </row>
    <row r="69" spans="1:9" x14ac:dyDescent="0.3">
      <c r="A69" s="40"/>
      <c r="B69" s="39"/>
      <c r="C69" s="39"/>
      <c r="D69" s="39"/>
      <c r="E69" s="39"/>
      <c r="F69" s="14">
        <v>54.3</v>
      </c>
      <c r="G69" s="14">
        <v>19.7</v>
      </c>
      <c r="H69" s="14">
        <v>2131.5590000000002</v>
      </c>
      <c r="I69" t="s">
        <v>85</v>
      </c>
    </row>
    <row r="70" spans="1:9" x14ac:dyDescent="0.3">
      <c r="A70" s="40"/>
      <c r="B70" s="39"/>
      <c r="C70" s="39"/>
      <c r="D70" s="39"/>
      <c r="E70" s="39"/>
      <c r="F70" s="14">
        <v>53.9</v>
      </c>
      <c r="G70" s="14">
        <v>20.7</v>
      </c>
      <c r="H70" s="14">
        <v>2108.9989999999998</v>
      </c>
      <c r="I70" t="s">
        <v>85</v>
      </c>
    </row>
    <row r="71" spans="1:9" x14ac:dyDescent="0.3">
      <c r="A71" s="40"/>
      <c r="B71" s="39"/>
      <c r="C71" s="39"/>
      <c r="D71" s="39"/>
      <c r="E71" s="39"/>
      <c r="F71" s="14">
        <v>53.5</v>
      </c>
      <c r="G71" s="14">
        <v>19.3</v>
      </c>
      <c r="H71" s="14">
        <v>2077.6109999999999</v>
      </c>
      <c r="I71" t="s">
        <v>85</v>
      </c>
    </row>
    <row r="72" spans="1:9" x14ac:dyDescent="0.3">
      <c r="E72" t="s">
        <v>81</v>
      </c>
      <c r="F72" s="35">
        <f>AVERAGE(F64:F71)</f>
        <v>54.099999999999994</v>
      </c>
      <c r="G72" s="35">
        <f t="shared" ref="G72:H72" si="0">AVERAGE(G64:G71)</f>
        <v>18.900000000000002</v>
      </c>
      <c r="H72" s="35">
        <f t="shared" si="0"/>
        <v>2093.0481250000003</v>
      </c>
      <c r="I72" t="s">
        <v>85</v>
      </c>
    </row>
    <row r="73" spans="1:9" x14ac:dyDescent="0.3">
      <c r="E73" t="s">
        <v>82</v>
      </c>
      <c r="F73" s="35">
        <f>_xlfn.STDEV.S(F64:F71)</f>
        <v>0.70912420834233481</v>
      </c>
      <c r="G73" s="35">
        <f t="shared" ref="G73:H73" si="1">_xlfn.STDEV.S(G64:G71)</f>
        <v>2.0346989949375494</v>
      </c>
      <c r="H73" s="35">
        <f t="shared" si="1"/>
        <v>48.935372600538862</v>
      </c>
      <c r="I73" t="s">
        <v>85</v>
      </c>
    </row>
    <row r="74" spans="1:9" x14ac:dyDescent="0.3">
      <c r="E74" t="s">
        <v>83</v>
      </c>
      <c r="F74" s="35">
        <f>100*F73/F72</f>
        <v>1.3107656346438723</v>
      </c>
      <c r="G74" s="35">
        <f t="shared" ref="G74:H74" si="2">100*G73/G72</f>
        <v>10.765603147817719</v>
      </c>
      <c r="H74" s="35">
        <f t="shared" si="2"/>
        <v>2.3379955776477357</v>
      </c>
      <c r="I74" t="s">
        <v>85</v>
      </c>
    </row>
    <row r="75" spans="1:9" x14ac:dyDescent="0.3">
      <c r="E75" t="s">
        <v>92</v>
      </c>
      <c r="F75" s="35">
        <f>MIN(F64:F71)</f>
        <v>52.8</v>
      </c>
      <c r="G75" s="35">
        <f>MIN(G64:G71)</f>
        <v>16.100000000000001</v>
      </c>
      <c r="H75" s="35">
        <f>MIN(H64:H71)</f>
        <v>2031.7860000000001</v>
      </c>
    </row>
    <row r="76" spans="1:9" x14ac:dyDescent="0.3">
      <c r="E76" t="s">
        <v>93</v>
      </c>
      <c r="F76" s="35">
        <f>MAX(F64:F71)</f>
        <v>55</v>
      </c>
      <c r="G76" s="35">
        <f>MAX(G64:G71)</f>
        <v>21.9</v>
      </c>
      <c r="H76" s="35">
        <f>MAX(H64:H71)</f>
        <v>2164.7170000000001</v>
      </c>
    </row>
  </sheetData>
  <mergeCells count="14">
    <mergeCell ref="A57:A63"/>
    <mergeCell ref="A50:A56"/>
    <mergeCell ref="A33:A40"/>
    <mergeCell ref="A1:A2"/>
    <mergeCell ref="A19:A25"/>
    <mergeCell ref="A11:A18"/>
    <mergeCell ref="A3:A10"/>
    <mergeCell ref="A26:A32"/>
    <mergeCell ref="A41:A49"/>
    <mergeCell ref="A64:A71"/>
    <mergeCell ref="B64:B71"/>
    <mergeCell ref="C64:C71"/>
    <mergeCell ref="D64:D71"/>
    <mergeCell ref="E64:E7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5D31-EA26-4328-95B0-0102842E15A5}">
  <dimension ref="A1:I73"/>
  <sheetViews>
    <sheetView tabSelected="1" topLeftCell="A42" workbookViewId="0">
      <selection activeCell="N20" sqref="N20"/>
    </sheetView>
  </sheetViews>
  <sheetFormatPr baseColWidth="10" defaultRowHeight="14.4" x14ac:dyDescent="0.3"/>
  <cols>
    <col min="1" max="1" width="12.6640625" bestFit="1" customWidth="1"/>
  </cols>
  <sheetData>
    <row r="1" spans="1:9" s="1" customFormat="1" x14ac:dyDescent="0.3">
      <c r="A1" s="36" t="s">
        <v>0</v>
      </c>
      <c r="B1" s="7" t="s">
        <v>14</v>
      </c>
      <c r="C1" s="7" t="s">
        <v>50</v>
      </c>
      <c r="D1" s="7" t="s">
        <v>16</v>
      </c>
      <c r="E1" s="7" t="s">
        <v>1</v>
      </c>
      <c r="F1" s="7" t="s">
        <v>51</v>
      </c>
      <c r="G1" s="7" t="s">
        <v>52</v>
      </c>
      <c r="H1" s="7" t="s">
        <v>55</v>
      </c>
    </row>
    <row r="2" spans="1:9" s="1" customFormat="1" x14ac:dyDescent="0.3">
      <c r="A2" s="36"/>
      <c r="B2" s="7" t="s">
        <v>17</v>
      </c>
      <c r="C2" s="7" t="s">
        <v>18</v>
      </c>
      <c r="D2" s="7" t="s">
        <v>19</v>
      </c>
      <c r="E2" s="7" t="s">
        <v>20</v>
      </c>
      <c r="F2" s="7" t="s">
        <v>53</v>
      </c>
      <c r="G2" s="7" t="s">
        <v>18</v>
      </c>
      <c r="H2" s="7" t="s">
        <v>54</v>
      </c>
    </row>
    <row r="3" spans="1:9" x14ac:dyDescent="0.3">
      <c r="A3" s="39" t="s">
        <v>2</v>
      </c>
      <c r="B3" s="14">
        <v>30</v>
      </c>
      <c r="C3" s="14">
        <v>50</v>
      </c>
      <c r="D3" s="14">
        <v>0.23</v>
      </c>
      <c r="E3" s="14">
        <v>250</v>
      </c>
      <c r="F3" s="14">
        <v>51.3</v>
      </c>
      <c r="G3" s="14">
        <v>19.100000000000001</v>
      </c>
      <c r="H3" s="14">
        <v>2231.4949999999999</v>
      </c>
      <c r="I3" t="s">
        <v>85</v>
      </c>
    </row>
    <row r="4" spans="1:9" x14ac:dyDescent="0.3">
      <c r="A4" s="39"/>
      <c r="B4" s="14">
        <v>30</v>
      </c>
      <c r="C4" s="14">
        <v>50</v>
      </c>
      <c r="D4" s="14">
        <v>0.23</v>
      </c>
      <c r="E4" s="14">
        <v>250</v>
      </c>
      <c r="F4" s="14">
        <v>51.2</v>
      </c>
      <c r="G4" s="14">
        <v>21.6</v>
      </c>
      <c r="H4" s="14">
        <v>2604.5279999999998</v>
      </c>
      <c r="I4" t="s">
        <v>85</v>
      </c>
    </row>
    <row r="5" spans="1:9" x14ac:dyDescent="0.3">
      <c r="A5" s="39"/>
      <c r="B5" s="14">
        <v>30</v>
      </c>
      <c r="C5" s="14">
        <v>50</v>
      </c>
      <c r="D5" s="14">
        <v>0.23</v>
      </c>
      <c r="E5" s="14">
        <v>250</v>
      </c>
      <c r="F5" s="14">
        <v>50.7</v>
      </c>
      <c r="G5" s="14">
        <v>21.4</v>
      </c>
      <c r="H5" s="14">
        <v>2278.3409999999999</v>
      </c>
      <c r="I5" t="s">
        <v>85</v>
      </c>
    </row>
    <row r="6" spans="1:9" x14ac:dyDescent="0.3">
      <c r="A6" s="39"/>
      <c r="B6" s="14">
        <v>30</v>
      </c>
      <c r="C6" s="14">
        <v>50</v>
      </c>
      <c r="D6" s="14">
        <v>0.23</v>
      </c>
      <c r="E6" s="14">
        <v>250</v>
      </c>
      <c r="F6" s="14">
        <v>52.1</v>
      </c>
      <c r="G6" s="14">
        <v>20.6</v>
      </c>
      <c r="H6" s="14">
        <v>2466.681</v>
      </c>
      <c r="I6" t="s">
        <v>85</v>
      </c>
    </row>
    <row r="7" spans="1:9" x14ac:dyDescent="0.3">
      <c r="A7" s="39"/>
      <c r="B7" s="14">
        <v>30</v>
      </c>
      <c r="C7" s="14">
        <v>50</v>
      </c>
      <c r="D7" s="14">
        <v>0.23</v>
      </c>
      <c r="E7" s="14">
        <v>250</v>
      </c>
      <c r="F7" s="14">
        <v>51.3</v>
      </c>
      <c r="G7" s="14">
        <v>15.7</v>
      </c>
      <c r="H7" s="14">
        <v>2160.1129999999998</v>
      </c>
      <c r="I7" t="s">
        <v>85</v>
      </c>
    </row>
    <row r="8" spans="1:9" x14ac:dyDescent="0.3">
      <c r="A8" s="39"/>
      <c r="B8" s="14">
        <v>30</v>
      </c>
      <c r="C8" s="14">
        <v>50</v>
      </c>
      <c r="D8" s="14">
        <v>0.23</v>
      </c>
      <c r="E8" s="14">
        <v>250</v>
      </c>
      <c r="F8" s="14">
        <v>50.8</v>
      </c>
      <c r="G8" s="14">
        <v>21</v>
      </c>
      <c r="H8" s="14">
        <v>1894.008</v>
      </c>
      <c r="I8" t="s">
        <v>85</v>
      </c>
    </row>
    <row r="9" spans="1:9" x14ac:dyDescent="0.3">
      <c r="A9" s="39"/>
      <c r="B9" s="14">
        <v>30</v>
      </c>
      <c r="C9" s="14">
        <v>50</v>
      </c>
      <c r="D9" s="14">
        <v>0.23</v>
      </c>
      <c r="E9" s="14">
        <v>250</v>
      </c>
      <c r="F9" s="14">
        <v>51</v>
      </c>
      <c r="G9" s="14">
        <v>24.6</v>
      </c>
      <c r="H9" s="14">
        <v>2301.8029999999999</v>
      </c>
      <c r="I9" t="s">
        <v>85</v>
      </c>
    </row>
    <row r="10" spans="1:9" ht="15" thickBot="1" x14ac:dyDescent="0.35">
      <c r="A10" s="44"/>
      <c r="B10" s="43">
        <v>30</v>
      </c>
      <c r="C10" s="43">
        <v>50</v>
      </c>
      <c r="D10" s="43">
        <v>0.23</v>
      </c>
      <c r="E10" s="43">
        <v>250</v>
      </c>
      <c r="F10" s="43">
        <v>51.5</v>
      </c>
      <c r="G10" s="43">
        <v>20.7</v>
      </c>
      <c r="H10" s="43">
        <v>2087.1469999999999</v>
      </c>
      <c r="I10" t="s">
        <v>85</v>
      </c>
    </row>
    <row r="11" spans="1:9" ht="15" thickTop="1" x14ac:dyDescent="0.3">
      <c r="A11" s="42" t="s">
        <v>3</v>
      </c>
      <c r="B11" s="41">
        <v>30</v>
      </c>
      <c r="C11" s="41">
        <v>50</v>
      </c>
      <c r="D11" s="41">
        <v>0.23</v>
      </c>
      <c r="E11" s="41">
        <v>500</v>
      </c>
      <c r="F11" s="41">
        <v>50.4</v>
      </c>
      <c r="G11" s="41">
        <v>14.8</v>
      </c>
      <c r="H11" s="41">
        <v>2006.075</v>
      </c>
      <c r="I11" t="s">
        <v>85</v>
      </c>
    </row>
    <row r="12" spans="1:9" x14ac:dyDescent="0.3">
      <c r="A12" s="39"/>
      <c r="B12" s="14">
        <v>30</v>
      </c>
      <c r="C12" s="14">
        <v>50</v>
      </c>
      <c r="D12" s="14">
        <v>0.23</v>
      </c>
      <c r="E12" s="14">
        <v>500</v>
      </c>
      <c r="F12" s="14">
        <v>50.2</v>
      </c>
      <c r="G12" s="14">
        <v>9.6</v>
      </c>
      <c r="H12" s="14">
        <v>2044.2170000000001</v>
      </c>
      <c r="I12" t="s">
        <v>85</v>
      </c>
    </row>
    <row r="13" spans="1:9" x14ac:dyDescent="0.3">
      <c r="A13" s="39"/>
      <c r="B13" s="14">
        <v>30</v>
      </c>
      <c r="C13" s="14">
        <v>50</v>
      </c>
      <c r="D13" s="14">
        <v>0.23</v>
      </c>
      <c r="E13" s="14">
        <v>500</v>
      </c>
      <c r="F13" s="14">
        <v>51.3</v>
      </c>
      <c r="G13" s="14">
        <v>18.5</v>
      </c>
      <c r="H13" s="14">
        <v>2201.652</v>
      </c>
      <c r="I13" t="s">
        <v>85</v>
      </c>
    </row>
    <row r="14" spans="1:9" x14ac:dyDescent="0.3">
      <c r="A14" s="39"/>
      <c r="B14" s="14">
        <v>30</v>
      </c>
      <c r="C14" s="14">
        <v>50</v>
      </c>
      <c r="D14" s="14">
        <v>0.23</v>
      </c>
      <c r="E14" s="14">
        <v>500</v>
      </c>
      <c r="F14" s="14">
        <v>51.1</v>
      </c>
      <c r="G14" s="14">
        <v>11.8</v>
      </c>
      <c r="H14" s="14">
        <v>2009.5050000000001</v>
      </c>
      <c r="I14" t="s">
        <v>85</v>
      </c>
    </row>
    <row r="15" spans="1:9" x14ac:dyDescent="0.3">
      <c r="A15" s="39"/>
      <c r="B15" s="14">
        <v>30</v>
      </c>
      <c r="C15" s="14">
        <v>50</v>
      </c>
      <c r="D15" s="14">
        <v>0.23</v>
      </c>
      <c r="E15" s="14">
        <v>500</v>
      </c>
      <c r="F15" s="14">
        <v>50.5</v>
      </c>
      <c r="G15" s="14">
        <v>13.6</v>
      </c>
      <c r="H15" s="14">
        <v>1863.4829999999999</v>
      </c>
      <c r="I15" t="s">
        <v>85</v>
      </c>
    </row>
    <row r="16" spans="1:9" x14ac:dyDescent="0.3">
      <c r="A16" s="39"/>
      <c r="B16" s="14">
        <v>30</v>
      </c>
      <c r="C16" s="14">
        <v>50</v>
      </c>
      <c r="D16" s="14">
        <v>0.23</v>
      </c>
      <c r="E16" s="14">
        <v>500</v>
      </c>
      <c r="F16" s="14">
        <v>49.9</v>
      </c>
      <c r="G16" s="14">
        <v>17.399999999999999</v>
      </c>
      <c r="H16" s="14">
        <v>1924.3579999999999</v>
      </c>
      <c r="I16" t="s">
        <v>85</v>
      </c>
    </row>
    <row r="17" spans="1:9" x14ac:dyDescent="0.3">
      <c r="A17" s="39"/>
      <c r="B17" s="14">
        <v>30</v>
      </c>
      <c r="C17" s="14">
        <v>50</v>
      </c>
      <c r="D17" s="14">
        <v>0.23</v>
      </c>
      <c r="E17" s="14">
        <v>500</v>
      </c>
      <c r="F17" s="14">
        <v>49</v>
      </c>
      <c r="G17" s="14">
        <v>18.3</v>
      </c>
      <c r="H17" s="14">
        <v>1815.6030000000001</v>
      </c>
      <c r="I17" t="s">
        <v>85</v>
      </c>
    </row>
    <row r="18" spans="1:9" ht="15" thickBot="1" x14ac:dyDescent="0.35">
      <c r="A18" s="44"/>
      <c r="B18" s="43">
        <v>30</v>
      </c>
      <c r="C18" s="43">
        <v>50</v>
      </c>
      <c r="D18" s="43">
        <v>0.23</v>
      </c>
      <c r="E18" s="43">
        <v>500</v>
      </c>
      <c r="F18" s="43">
        <v>49.2</v>
      </c>
      <c r="G18" s="43">
        <v>19.8</v>
      </c>
      <c r="H18" s="43">
        <v>1805.027</v>
      </c>
      <c r="I18" t="s">
        <v>85</v>
      </c>
    </row>
    <row r="19" spans="1:9" ht="15" thickTop="1" x14ac:dyDescent="0.3">
      <c r="A19" s="42" t="s">
        <v>5</v>
      </c>
      <c r="B19" s="41">
        <v>70</v>
      </c>
      <c r="C19" s="41">
        <v>50</v>
      </c>
      <c r="D19" s="41">
        <v>0.68</v>
      </c>
      <c r="E19" s="41">
        <v>250</v>
      </c>
      <c r="F19" s="41">
        <v>30.7</v>
      </c>
      <c r="G19" s="41">
        <v>1.9</v>
      </c>
      <c r="H19" s="41">
        <v>2259.0790000000002</v>
      </c>
      <c r="I19" t="s">
        <v>85</v>
      </c>
    </row>
    <row r="20" spans="1:9" x14ac:dyDescent="0.3">
      <c r="A20" s="39"/>
      <c r="B20" s="14">
        <v>70</v>
      </c>
      <c r="C20" s="14">
        <v>50</v>
      </c>
      <c r="D20" s="14">
        <v>0.68</v>
      </c>
      <c r="E20" s="14">
        <v>250</v>
      </c>
      <c r="F20" s="14">
        <v>26.9</v>
      </c>
      <c r="G20" s="14">
        <v>1.5</v>
      </c>
      <c r="H20" s="14">
        <v>2339.873</v>
      </c>
      <c r="I20" t="s">
        <v>85</v>
      </c>
    </row>
    <row r="21" spans="1:9" x14ac:dyDescent="0.3">
      <c r="A21" s="39"/>
      <c r="B21" s="14">
        <v>70</v>
      </c>
      <c r="C21" s="14">
        <v>50</v>
      </c>
      <c r="D21" s="14">
        <v>0.68</v>
      </c>
      <c r="E21" s="14">
        <v>250</v>
      </c>
      <c r="F21" s="14">
        <v>28.2</v>
      </c>
      <c r="G21" s="14">
        <v>1.6</v>
      </c>
      <c r="H21" s="14">
        <v>2250.1320000000001</v>
      </c>
      <c r="I21" t="s">
        <v>85</v>
      </c>
    </row>
    <row r="22" spans="1:9" x14ac:dyDescent="0.3">
      <c r="A22" s="39"/>
      <c r="B22" s="14">
        <v>70</v>
      </c>
      <c r="C22" s="14">
        <v>50</v>
      </c>
      <c r="D22" s="14">
        <v>0.68</v>
      </c>
      <c r="E22" s="14">
        <v>250</v>
      </c>
      <c r="F22" s="14">
        <v>25.8</v>
      </c>
      <c r="G22" s="14">
        <v>1.4</v>
      </c>
      <c r="H22" s="14">
        <v>2266</v>
      </c>
      <c r="I22" t="s">
        <v>85</v>
      </c>
    </row>
    <row r="23" spans="1:9" x14ac:dyDescent="0.3">
      <c r="A23" s="39"/>
      <c r="B23" s="14">
        <v>70</v>
      </c>
      <c r="C23" s="14">
        <v>50</v>
      </c>
      <c r="D23" s="14">
        <v>0.68</v>
      </c>
      <c r="E23" s="14">
        <v>250</v>
      </c>
      <c r="F23" s="14">
        <v>30.1</v>
      </c>
      <c r="G23" s="14">
        <v>1.7</v>
      </c>
      <c r="H23" s="14">
        <v>2256.9160000000002</v>
      </c>
      <c r="I23" t="s">
        <v>85</v>
      </c>
    </row>
    <row r="24" spans="1:9" x14ac:dyDescent="0.3">
      <c r="A24" s="39"/>
      <c r="B24" s="14">
        <v>70</v>
      </c>
      <c r="C24" s="14">
        <v>50</v>
      </c>
      <c r="D24" s="14">
        <v>0.68</v>
      </c>
      <c r="E24" s="14">
        <v>250</v>
      </c>
      <c r="F24" s="14">
        <v>25.9</v>
      </c>
      <c r="G24" s="14">
        <v>1.4</v>
      </c>
      <c r="H24" s="14">
        <v>2559.7510000000002</v>
      </c>
      <c r="I24" t="s">
        <v>85</v>
      </c>
    </row>
    <row r="25" spans="1:9" ht="15" thickBot="1" x14ac:dyDescent="0.35">
      <c r="A25" s="44"/>
      <c r="B25" s="43">
        <v>70</v>
      </c>
      <c r="C25" s="43">
        <v>50</v>
      </c>
      <c r="D25" s="43">
        <v>0.68</v>
      </c>
      <c r="E25" s="43">
        <v>250</v>
      </c>
      <c r="F25" s="43">
        <v>30.8</v>
      </c>
      <c r="G25" s="43">
        <v>1.8</v>
      </c>
      <c r="H25" s="43">
        <v>2554.0929999999998</v>
      </c>
      <c r="I25" t="s">
        <v>85</v>
      </c>
    </row>
    <row r="26" spans="1:9" ht="15" thickTop="1" x14ac:dyDescent="0.3">
      <c r="A26" s="42" t="s">
        <v>6</v>
      </c>
      <c r="B26" s="41">
        <v>70</v>
      </c>
      <c r="C26" s="41">
        <v>50</v>
      </c>
      <c r="D26" s="41">
        <v>0.68</v>
      </c>
      <c r="E26" s="41">
        <v>500</v>
      </c>
      <c r="F26" s="41">
        <v>26.4</v>
      </c>
      <c r="G26" s="41">
        <v>1.4</v>
      </c>
      <c r="H26" s="41">
        <v>4846.2569999999996</v>
      </c>
      <c r="I26" t="s">
        <v>85</v>
      </c>
    </row>
    <row r="27" spans="1:9" x14ac:dyDescent="0.3">
      <c r="A27" s="39"/>
      <c r="B27" s="14">
        <v>70</v>
      </c>
      <c r="C27" s="14">
        <v>50</v>
      </c>
      <c r="D27" s="14">
        <v>0.68</v>
      </c>
      <c r="E27" s="14">
        <v>500</v>
      </c>
      <c r="F27" s="14">
        <v>24.5</v>
      </c>
      <c r="G27" s="14">
        <v>1.3</v>
      </c>
      <c r="H27" s="14">
        <v>2737.1280000000002</v>
      </c>
      <c r="I27" t="s">
        <v>85</v>
      </c>
    </row>
    <row r="28" spans="1:9" x14ac:dyDescent="0.3">
      <c r="A28" s="39"/>
      <c r="B28" s="14">
        <v>70</v>
      </c>
      <c r="C28" s="14">
        <v>50</v>
      </c>
      <c r="D28" s="14">
        <v>0.68</v>
      </c>
      <c r="E28" s="14">
        <v>500</v>
      </c>
      <c r="F28" s="14">
        <v>10.8</v>
      </c>
      <c r="G28" s="14">
        <v>0.5</v>
      </c>
      <c r="H28" s="14">
        <v>2727.8739999999998</v>
      </c>
      <c r="I28" t="s">
        <v>85</v>
      </c>
    </row>
    <row r="29" spans="1:9" x14ac:dyDescent="0.3">
      <c r="A29" s="39"/>
      <c r="B29" s="14">
        <v>70</v>
      </c>
      <c r="C29" s="14">
        <v>50</v>
      </c>
      <c r="D29" s="14">
        <v>0.68</v>
      </c>
      <c r="E29" s="14">
        <v>500</v>
      </c>
      <c r="F29" s="14">
        <v>25.7</v>
      </c>
      <c r="G29" s="14">
        <v>1.4</v>
      </c>
      <c r="H29" s="14">
        <v>2674.1089999999999</v>
      </c>
      <c r="I29" t="s">
        <v>85</v>
      </c>
    </row>
    <row r="30" spans="1:9" x14ac:dyDescent="0.3">
      <c r="A30" s="39"/>
      <c r="B30" s="14">
        <v>70</v>
      </c>
      <c r="C30" s="14">
        <v>50</v>
      </c>
      <c r="D30" s="14">
        <v>0.68</v>
      </c>
      <c r="E30" s="14">
        <v>500</v>
      </c>
      <c r="F30" s="14">
        <v>23.5</v>
      </c>
      <c r="G30" s="14">
        <v>1.3</v>
      </c>
      <c r="H30" s="14">
        <v>2563.5909999999999</v>
      </c>
      <c r="I30" t="s">
        <v>85</v>
      </c>
    </row>
    <row r="31" spans="1:9" x14ac:dyDescent="0.3">
      <c r="A31" s="39"/>
      <c r="B31" s="14">
        <v>70</v>
      </c>
      <c r="C31" s="14">
        <v>50</v>
      </c>
      <c r="D31" s="14">
        <v>0.68</v>
      </c>
      <c r="E31" s="14">
        <v>500</v>
      </c>
      <c r="F31" s="14">
        <v>25.4</v>
      </c>
      <c r="G31" s="14">
        <v>1.5</v>
      </c>
      <c r="H31" s="14">
        <v>2149.9140000000002</v>
      </c>
      <c r="I31" t="s">
        <v>85</v>
      </c>
    </row>
    <row r="32" spans="1:9" ht="15" thickBot="1" x14ac:dyDescent="0.35">
      <c r="A32" s="44"/>
      <c r="B32" s="43">
        <v>70</v>
      </c>
      <c r="C32" s="43">
        <v>50</v>
      </c>
      <c r="D32" s="43">
        <v>0.68</v>
      </c>
      <c r="E32" s="43">
        <v>500</v>
      </c>
      <c r="F32" s="43">
        <v>26.4</v>
      </c>
      <c r="G32" s="43">
        <v>1.5</v>
      </c>
      <c r="H32" s="43">
        <v>2576.7220000000002</v>
      </c>
      <c r="I32" t="s">
        <v>85</v>
      </c>
    </row>
    <row r="33" spans="1:9" ht="15" thickTop="1" x14ac:dyDescent="0.3">
      <c r="A33" s="42" t="s">
        <v>8</v>
      </c>
      <c r="B33" s="41">
        <v>30</v>
      </c>
      <c r="C33" s="41">
        <v>80</v>
      </c>
      <c r="D33" s="41">
        <v>0.68</v>
      </c>
      <c r="E33" s="41">
        <v>250</v>
      </c>
      <c r="F33" s="41">
        <v>49.2</v>
      </c>
      <c r="G33" s="41">
        <v>11.9</v>
      </c>
      <c r="H33" s="41">
        <v>2036.9359999999999</v>
      </c>
      <c r="I33" t="s">
        <v>85</v>
      </c>
    </row>
    <row r="34" spans="1:9" x14ac:dyDescent="0.3">
      <c r="A34" s="39"/>
      <c r="B34" s="14">
        <v>30</v>
      </c>
      <c r="C34" s="14">
        <v>80</v>
      </c>
      <c r="D34" s="14">
        <v>0.68</v>
      </c>
      <c r="E34" s="14">
        <v>250</v>
      </c>
      <c r="F34" s="14">
        <v>40.799999999999997</v>
      </c>
      <c r="G34" s="14">
        <v>3.4</v>
      </c>
      <c r="H34" s="14">
        <v>2096.373</v>
      </c>
      <c r="I34" t="s">
        <v>85</v>
      </c>
    </row>
    <row r="35" spans="1:9" x14ac:dyDescent="0.3">
      <c r="A35" s="39"/>
      <c r="B35" s="14">
        <v>30</v>
      </c>
      <c r="C35" s="14">
        <v>80</v>
      </c>
      <c r="D35" s="14">
        <v>0.68</v>
      </c>
      <c r="E35" s="14">
        <v>250</v>
      </c>
      <c r="F35" s="14">
        <v>48.9</v>
      </c>
      <c r="G35" s="14">
        <v>14.6</v>
      </c>
      <c r="H35" s="14">
        <v>2185.152</v>
      </c>
      <c r="I35" t="s">
        <v>85</v>
      </c>
    </row>
    <row r="36" spans="1:9" x14ac:dyDescent="0.3">
      <c r="A36" s="39"/>
      <c r="B36" s="14">
        <v>30</v>
      </c>
      <c r="C36" s="14">
        <v>80</v>
      </c>
      <c r="D36" s="14">
        <v>0.68</v>
      </c>
      <c r="E36" s="14">
        <v>250</v>
      </c>
      <c r="F36" s="14">
        <v>39.700000000000003</v>
      </c>
      <c r="G36" s="14">
        <v>3.1</v>
      </c>
      <c r="H36" s="14">
        <v>2035.7249999999999</v>
      </c>
      <c r="I36" t="s">
        <v>85</v>
      </c>
    </row>
    <row r="37" spans="1:9" x14ac:dyDescent="0.3">
      <c r="A37" s="39"/>
      <c r="B37" s="14">
        <v>30</v>
      </c>
      <c r="C37" s="14">
        <v>80</v>
      </c>
      <c r="D37" s="14">
        <v>0.68</v>
      </c>
      <c r="E37" s="14">
        <v>250</v>
      </c>
      <c r="F37" s="14">
        <v>48.8</v>
      </c>
      <c r="G37" s="14">
        <v>16.399999999999999</v>
      </c>
      <c r="H37" s="14">
        <v>2182.4090000000001</v>
      </c>
      <c r="I37" t="s">
        <v>85</v>
      </c>
    </row>
    <row r="38" spans="1:9" x14ac:dyDescent="0.3">
      <c r="A38" s="39"/>
      <c r="B38" s="14">
        <v>30</v>
      </c>
      <c r="C38" s="14">
        <v>80</v>
      </c>
      <c r="D38" s="14">
        <v>0.68</v>
      </c>
      <c r="E38" s="14">
        <v>250</v>
      </c>
      <c r="F38" s="14">
        <v>49.2</v>
      </c>
      <c r="G38" s="14">
        <v>18.399999999999999</v>
      </c>
      <c r="H38" s="14">
        <v>2141.6289999999999</v>
      </c>
      <c r="I38" t="s">
        <v>85</v>
      </c>
    </row>
    <row r="39" spans="1:9" x14ac:dyDescent="0.3">
      <c r="A39" s="39"/>
      <c r="B39" s="14">
        <v>30</v>
      </c>
      <c r="C39" s="14">
        <v>80</v>
      </c>
      <c r="D39" s="14">
        <v>0.68</v>
      </c>
      <c r="E39" s="14">
        <v>250</v>
      </c>
      <c r="F39" s="14">
        <v>47.2</v>
      </c>
      <c r="G39" s="14">
        <v>6.7</v>
      </c>
      <c r="H39" s="14">
        <v>2290.1469999999999</v>
      </c>
      <c r="I39" t="s">
        <v>85</v>
      </c>
    </row>
    <row r="40" spans="1:9" ht="15" thickBot="1" x14ac:dyDescent="0.35">
      <c r="A40" s="44"/>
      <c r="B40" s="43">
        <v>30</v>
      </c>
      <c r="C40" s="43">
        <v>80</v>
      </c>
      <c r="D40" s="43">
        <v>0.68</v>
      </c>
      <c r="E40" s="43">
        <v>250</v>
      </c>
      <c r="F40" s="43">
        <v>49.2</v>
      </c>
      <c r="G40" s="43">
        <v>17.899999999999999</v>
      </c>
      <c r="H40" s="43">
        <v>2051.0619999999999</v>
      </c>
      <c r="I40" t="s">
        <v>85</v>
      </c>
    </row>
    <row r="41" spans="1:9" ht="15" thickTop="1" x14ac:dyDescent="0.3">
      <c r="A41" s="42" t="s">
        <v>9</v>
      </c>
      <c r="B41" s="41">
        <v>30</v>
      </c>
      <c r="C41" s="41">
        <v>50</v>
      </c>
      <c r="D41" s="41">
        <v>0.68</v>
      </c>
      <c r="E41" s="41">
        <v>500</v>
      </c>
      <c r="F41" s="41">
        <v>46</v>
      </c>
      <c r="G41" s="41">
        <v>14.4</v>
      </c>
      <c r="H41" s="41">
        <v>2158.4549999999999</v>
      </c>
      <c r="I41" t="s">
        <v>85</v>
      </c>
    </row>
    <row r="42" spans="1:9" x14ac:dyDescent="0.3">
      <c r="A42" s="39"/>
      <c r="B42" s="14">
        <v>30</v>
      </c>
      <c r="C42" s="14">
        <v>50</v>
      </c>
      <c r="D42" s="14">
        <v>0.68</v>
      </c>
      <c r="E42" s="14">
        <v>500</v>
      </c>
      <c r="F42" s="14">
        <v>42.5</v>
      </c>
      <c r="G42" s="14">
        <v>4.8</v>
      </c>
      <c r="H42" s="14">
        <v>1925.7280000000001</v>
      </c>
      <c r="I42" t="s">
        <v>85</v>
      </c>
    </row>
    <row r="43" spans="1:9" x14ac:dyDescent="0.3">
      <c r="A43" s="39"/>
      <c r="B43" s="14">
        <v>30</v>
      </c>
      <c r="C43" s="14">
        <v>50</v>
      </c>
      <c r="D43" s="14">
        <v>0.68</v>
      </c>
      <c r="E43" s="14">
        <v>500</v>
      </c>
      <c r="F43" s="14">
        <v>46</v>
      </c>
      <c r="G43" s="14">
        <v>10.6</v>
      </c>
      <c r="H43" s="14">
        <v>1960.827</v>
      </c>
      <c r="I43" t="s">
        <v>85</v>
      </c>
    </row>
    <row r="44" spans="1:9" x14ac:dyDescent="0.3">
      <c r="A44" s="39"/>
      <c r="B44" s="14">
        <v>30</v>
      </c>
      <c r="C44" s="14">
        <v>50</v>
      </c>
      <c r="D44" s="14">
        <v>0.68</v>
      </c>
      <c r="E44" s="14">
        <v>500</v>
      </c>
      <c r="F44" s="14">
        <v>46</v>
      </c>
      <c r="G44" s="14">
        <v>11.9</v>
      </c>
      <c r="H44" s="14">
        <v>2125.6239999999998</v>
      </c>
      <c r="I44" t="s">
        <v>85</v>
      </c>
    </row>
    <row r="45" spans="1:9" x14ac:dyDescent="0.3">
      <c r="A45" s="39"/>
      <c r="B45" s="14">
        <v>30</v>
      </c>
      <c r="C45" s="14">
        <v>50</v>
      </c>
      <c r="D45" s="14">
        <v>0.68</v>
      </c>
      <c r="E45" s="14">
        <v>500</v>
      </c>
      <c r="F45" s="14">
        <v>46.3</v>
      </c>
      <c r="G45" s="14">
        <v>10.3</v>
      </c>
      <c r="H45" s="14">
        <v>2239.761</v>
      </c>
      <c r="I45" t="s">
        <v>85</v>
      </c>
    </row>
    <row r="46" spans="1:9" x14ac:dyDescent="0.3">
      <c r="A46" s="39"/>
      <c r="B46" s="14">
        <v>30</v>
      </c>
      <c r="C46" s="14">
        <v>50</v>
      </c>
      <c r="D46" s="14">
        <v>0.68</v>
      </c>
      <c r="E46" s="14">
        <v>500</v>
      </c>
      <c r="F46" s="14">
        <v>42</v>
      </c>
      <c r="G46" s="14">
        <v>4.3</v>
      </c>
      <c r="H46" s="14">
        <v>2071.1680000000001</v>
      </c>
      <c r="I46" t="s">
        <v>85</v>
      </c>
    </row>
    <row r="47" spans="1:9" ht="15" thickBot="1" x14ac:dyDescent="0.35">
      <c r="A47" s="44"/>
      <c r="B47" s="43">
        <v>30</v>
      </c>
      <c r="C47" s="43">
        <v>50</v>
      </c>
      <c r="D47" s="43">
        <v>0.68</v>
      </c>
      <c r="E47" s="43">
        <v>500</v>
      </c>
      <c r="F47" s="43">
        <v>43.7</v>
      </c>
      <c r="G47" s="43">
        <v>6.4</v>
      </c>
      <c r="H47" s="43">
        <v>2422.962</v>
      </c>
      <c r="I47" t="s">
        <v>85</v>
      </c>
    </row>
    <row r="48" spans="1:9" ht="15" thickTop="1" x14ac:dyDescent="0.3">
      <c r="A48" s="42" t="s">
        <v>11</v>
      </c>
      <c r="B48" s="41">
        <v>70</v>
      </c>
      <c r="C48" s="41">
        <v>80</v>
      </c>
      <c r="D48" s="41">
        <v>0.23</v>
      </c>
      <c r="E48" s="41">
        <v>250</v>
      </c>
      <c r="F48" s="41">
        <v>28.7</v>
      </c>
      <c r="G48" s="41">
        <v>1.9</v>
      </c>
      <c r="H48" s="41">
        <v>2254.29</v>
      </c>
      <c r="I48" t="s">
        <v>85</v>
      </c>
    </row>
    <row r="49" spans="1:9" x14ac:dyDescent="0.3">
      <c r="A49" s="39"/>
      <c r="B49" s="14">
        <v>70</v>
      </c>
      <c r="C49" s="14">
        <v>80</v>
      </c>
      <c r="D49" s="14">
        <v>0.23</v>
      </c>
      <c r="E49" s="14">
        <v>250</v>
      </c>
      <c r="F49" s="14">
        <v>28.2</v>
      </c>
      <c r="G49" s="14">
        <v>1.9</v>
      </c>
      <c r="H49" s="14">
        <v>1908.894</v>
      </c>
      <c r="I49" t="s">
        <v>85</v>
      </c>
    </row>
    <row r="50" spans="1:9" x14ac:dyDescent="0.3">
      <c r="A50" s="39"/>
      <c r="B50" s="14">
        <v>70</v>
      </c>
      <c r="C50" s="14">
        <v>80</v>
      </c>
      <c r="D50" s="14">
        <v>0.23</v>
      </c>
      <c r="E50" s="14">
        <v>250</v>
      </c>
      <c r="F50" s="14">
        <v>24.3</v>
      </c>
      <c r="G50" s="14">
        <v>1.7</v>
      </c>
      <c r="H50" s="14">
        <v>1885.203</v>
      </c>
      <c r="I50" t="s">
        <v>85</v>
      </c>
    </row>
    <row r="51" spans="1:9" x14ac:dyDescent="0.3">
      <c r="A51" s="39"/>
      <c r="B51" s="14">
        <v>70</v>
      </c>
      <c r="C51" s="14">
        <v>80</v>
      </c>
      <c r="D51" s="14">
        <v>0.23</v>
      </c>
      <c r="E51" s="14">
        <v>250</v>
      </c>
      <c r="F51" s="14">
        <v>26.3</v>
      </c>
      <c r="G51" s="14">
        <v>1.7</v>
      </c>
      <c r="H51" s="14">
        <v>2192.4070000000002</v>
      </c>
      <c r="I51" t="s">
        <v>85</v>
      </c>
    </row>
    <row r="52" spans="1:9" x14ac:dyDescent="0.3">
      <c r="A52" s="39"/>
      <c r="B52" s="14">
        <v>70</v>
      </c>
      <c r="C52" s="14">
        <v>80</v>
      </c>
      <c r="D52" s="14">
        <v>0.23</v>
      </c>
      <c r="E52" s="14">
        <v>250</v>
      </c>
      <c r="F52" s="14">
        <v>25.8</v>
      </c>
      <c r="G52" s="14">
        <v>1.7</v>
      </c>
      <c r="H52" s="14">
        <v>2021.2639999999999</v>
      </c>
      <c r="I52" t="s">
        <v>85</v>
      </c>
    </row>
    <row r="53" spans="1:9" ht="15" thickBot="1" x14ac:dyDescent="0.35">
      <c r="A53" s="44"/>
      <c r="B53" s="43">
        <v>70</v>
      </c>
      <c r="C53" s="43">
        <v>80</v>
      </c>
      <c r="D53" s="43">
        <v>0.23</v>
      </c>
      <c r="E53" s="43">
        <v>250</v>
      </c>
      <c r="F53" s="43">
        <v>27.8</v>
      </c>
      <c r="G53" s="43">
        <v>1.8</v>
      </c>
      <c r="H53" s="43">
        <v>2324.6080000000002</v>
      </c>
      <c r="I53" t="s">
        <v>85</v>
      </c>
    </row>
    <row r="54" spans="1:9" ht="15" thickTop="1" x14ac:dyDescent="0.3">
      <c r="A54" s="42" t="s">
        <v>12</v>
      </c>
      <c r="B54" s="41">
        <v>70</v>
      </c>
      <c r="C54" s="41">
        <v>80</v>
      </c>
      <c r="D54" s="41">
        <v>0.23</v>
      </c>
      <c r="E54" s="41">
        <v>500</v>
      </c>
      <c r="F54" s="41">
        <v>30.3</v>
      </c>
      <c r="G54" s="41">
        <v>2</v>
      </c>
      <c r="H54" s="41">
        <v>2076.3020000000001</v>
      </c>
      <c r="I54" t="s">
        <v>85</v>
      </c>
    </row>
    <row r="55" spans="1:9" x14ac:dyDescent="0.3">
      <c r="A55" s="39"/>
      <c r="B55" s="14">
        <v>70</v>
      </c>
      <c r="C55" s="14">
        <v>80</v>
      </c>
      <c r="D55" s="14">
        <v>0.23</v>
      </c>
      <c r="E55" s="14">
        <v>500</v>
      </c>
      <c r="F55" s="14">
        <v>28.8</v>
      </c>
      <c r="G55" s="14">
        <v>1.9</v>
      </c>
      <c r="H55" s="14">
        <v>1980.2750000000001</v>
      </c>
      <c r="I55" t="s">
        <v>85</v>
      </c>
    </row>
    <row r="56" spans="1:9" x14ac:dyDescent="0.3">
      <c r="A56" s="39"/>
      <c r="B56" s="14">
        <v>70</v>
      </c>
      <c r="C56" s="14">
        <v>80</v>
      </c>
      <c r="D56" s="14">
        <v>0.23</v>
      </c>
      <c r="E56" s="14">
        <v>500</v>
      </c>
      <c r="F56" s="14">
        <v>31.6</v>
      </c>
      <c r="G56" s="14">
        <v>2.2999999999999998</v>
      </c>
      <c r="H56" s="14">
        <v>2026.5920000000001</v>
      </c>
      <c r="I56" t="s">
        <v>85</v>
      </c>
    </row>
    <row r="57" spans="1:9" x14ac:dyDescent="0.3">
      <c r="A57" s="39"/>
      <c r="B57" s="14">
        <v>70</v>
      </c>
      <c r="C57" s="14">
        <v>80</v>
      </c>
      <c r="D57" s="14">
        <v>0.23</v>
      </c>
      <c r="E57" s="14">
        <v>500</v>
      </c>
      <c r="F57" s="14">
        <v>26.7</v>
      </c>
      <c r="G57" s="14">
        <v>1.7</v>
      </c>
      <c r="H57" s="14">
        <v>2038.059</v>
      </c>
      <c r="I57" t="s">
        <v>85</v>
      </c>
    </row>
    <row r="58" spans="1:9" x14ac:dyDescent="0.3">
      <c r="A58" s="39"/>
      <c r="B58" s="14">
        <v>70</v>
      </c>
      <c r="C58" s="14">
        <v>80</v>
      </c>
      <c r="D58" s="14">
        <v>0.23</v>
      </c>
      <c r="E58" s="14">
        <v>500</v>
      </c>
      <c r="F58" s="14">
        <v>32.9</v>
      </c>
      <c r="G58" s="14">
        <v>2.2999999999999998</v>
      </c>
      <c r="H58" s="14">
        <v>2298.3519999999999</v>
      </c>
      <c r="I58" t="s">
        <v>85</v>
      </c>
    </row>
    <row r="59" spans="1:9" x14ac:dyDescent="0.3">
      <c r="A59" s="39"/>
      <c r="B59" s="14">
        <v>70</v>
      </c>
      <c r="C59" s="14">
        <v>80</v>
      </c>
      <c r="D59" s="14">
        <v>0.23</v>
      </c>
      <c r="E59" s="14">
        <v>500</v>
      </c>
      <c r="F59" s="14">
        <v>26.6</v>
      </c>
      <c r="G59" s="14">
        <v>1.7</v>
      </c>
      <c r="H59" s="14">
        <v>2262.8130000000001</v>
      </c>
      <c r="I59" t="s">
        <v>85</v>
      </c>
    </row>
    <row r="60" spans="1:9" ht="15" thickBot="1" x14ac:dyDescent="0.35">
      <c r="A60" s="44"/>
      <c r="B60" s="43">
        <v>70</v>
      </c>
      <c r="C60" s="43">
        <v>80</v>
      </c>
      <c r="D60" s="43">
        <v>0.23</v>
      </c>
      <c r="E60" s="43">
        <v>500</v>
      </c>
      <c r="F60" s="43">
        <v>30.6</v>
      </c>
      <c r="G60" s="43">
        <v>2.1</v>
      </c>
      <c r="H60" s="43">
        <v>2001.5050000000001</v>
      </c>
      <c r="I60" t="s">
        <v>85</v>
      </c>
    </row>
    <row r="61" spans="1:9" ht="15" thickTop="1" x14ac:dyDescent="0.3">
      <c r="A61" s="45" t="s">
        <v>57</v>
      </c>
      <c r="B61" s="42" t="s">
        <v>56</v>
      </c>
      <c r="C61" s="42" t="s">
        <v>56</v>
      </c>
      <c r="D61" s="42" t="s">
        <v>56</v>
      </c>
      <c r="E61" s="42" t="s">
        <v>56</v>
      </c>
      <c r="F61" s="41">
        <v>52.2</v>
      </c>
      <c r="G61" s="41">
        <v>18.7</v>
      </c>
      <c r="H61" s="41">
        <v>2032.143</v>
      </c>
    </row>
    <row r="62" spans="1:9" x14ac:dyDescent="0.3">
      <c r="A62" s="40"/>
      <c r="B62" s="39"/>
      <c r="C62" s="39"/>
      <c r="D62" s="39"/>
      <c r="E62" s="39"/>
      <c r="F62" s="14">
        <v>51.2</v>
      </c>
      <c r="G62" s="14">
        <v>20.3</v>
      </c>
      <c r="H62" s="14">
        <v>2046.4849999999999</v>
      </c>
    </row>
    <row r="63" spans="1:9" x14ac:dyDescent="0.3">
      <c r="A63" s="40"/>
      <c r="B63" s="39"/>
      <c r="C63" s="39"/>
      <c r="D63" s="39"/>
      <c r="E63" s="39"/>
      <c r="F63" s="14">
        <v>51.5</v>
      </c>
      <c r="G63" s="14">
        <v>21.8</v>
      </c>
      <c r="H63" s="14">
        <v>1856.232</v>
      </c>
    </row>
    <row r="64" spans="1:9" x14ac:dyDescent="0.3">
      <c r="A64" s="40"/>
      <c r="B64" s="39"/>
      <c r="C64" s="39"/>
      <c r="D64" s="39"/>
      <c r="E64" s="39"/>
      <c r="F64" s="14">
        <v>51.5</v>
      </c>
      <c r="G64" s="14">
        <v>18.5</v>
      </c>
      <c r="H64" s="14">
        <v>1895.6120000000001</v>
      </c>
    </row>
    <row r="65" spans="1:8" x14ac:dyDescent="0.3">
      <c r="A65" s="40"/>
      <c r="B65" s="39"/>
      <c r="C65" s="39"/>
      <c r="D65" s="39"/>
      <c r="E65" s="39"/>
      <c r="F65" s="14">
        <v>51.4</v>
      </c>
      <c r="G65" s="14">
        <v>18.899999999999999</v>
      </c>
      <c r="H65" s="14">
        <v>1862.7339999999999</v>
      </c>
    </row>
    <row r="66" spans="1:8" x14ac:dyDescent="0.3">
      <c r="A66" s="40"/>
      <c r="B66" s="39"/>
      <c r="C66" s="39"/>
      <c r="D66" s="39"/>
      <c r="E66" s="39"/>
      <c r="F66" s="14">
        <v>51.8</v>
      </c>
      <c r="G66" s="14">
        <v>23.5</v>
      </c>
      <c r="H66" s="14">
        <v>1935.4490000000001</v>
      </c>
    </row>
    <row r="67" spans="1:8" x14ac:dyDescent="0.3">
      <c r="A67" s="40"/>
      <c r="B67" s="39"/>
      <c r="C67" s="39"/>
      <c r="D67" s="39"/>
      <c r="E67" s="39"/>
      <c r="F67" s="14">
        <v>52.3</v>
      </c>
      <c r="G67" s="14">
        <v>21.7</v>
      </c>
      <c r="H67" s="14">
        <v>2176.5219999999999</v>
      </c>
    </row>
    <row r="68" spans="1:8" x14ac:dyDescent="0.3">
      <c r="A68" s="40"/>
      <c r="B68" s="39"/>
      <c r="C68" s="39"/>
      <c r="D68" s="39"/>
      <c r="E68" s="39"/>
      <c r="F68" s="14">
        <v>52</v>
      </c>
      <c r="G68" s="14">
        <v>23.9</v>
      </c>
      <c r="H68" s="14">
        <v>2283.047</v>
      </c>
    </row>
    <row r="69" spans="1:8" x14ac:dyDescent="0.3">
      <c r="E69" t="s">
        <v>81</v>
      </c>
      <c r="F69" s="35">
        <f>AVERAGE(F61:F68)</f>
        <v>51.737500000000004</v>
      </c>
      <c r="G69" s="35">
        <f t="shared" ref="G69:H69" si="0">AVERAGE(G61:G68)</f>
        <v>20.912499999999998</v>
      </c>
      <c r="H69" s="35">
        <f t="shared" si="0"/>
        <v>2011.028</v>
      </c>
    </row>
    <row r="70" spans="1:8" x14ac:dyDescent="0.3">
      <c r="E70" t="s">
        <v>82</v>
      </c>
      <c r="F70" s="35">
        <f>_xlfn.STDEV.S(F61:F68)</f>
        <v>0.39977672339873432</v>
      </c>
      <c r="G70" s="35">
        <f t="shared" ref="G70:H70" si="1">_xlfn.STDEV.S(G61:G68)</f>
        <v>2.1437200643474221</v>
      </c>
      <c r="H70" s="35">
        <f t="shared" si="1"/>
        <v>154.95233959419357</v>
      </c>
    </row>
    <row r="71" spans="1:8" x14ac:dyDescent="0.3">
      <c r="E71" t="s">
        <v>83</v>
      </c>
      <c r="F71" s="35">
        <f>100*F70/F69</f>
        <v>0.77270205054116314</v>
      </c>
      <c r="G71" s="35">
        <f t="shared" ref="G71:H71" si="2">100*G70/G69</f>
        <v>10.250902877931487</v>
      </c>
      <c r="H71" s="35">
        <f t="shared" si="2"/>
        <v>7.7051308879932838</v>
      </c>
    </row>
    <row r="72" spans="1:8" x14ac:dyDescent="0.3">
      <c r="E72" t="s">
        <v>92</v>
      </c>
      <c r="F72" s="35">
        <f>MIN(F61:F68)</f>
        <v>51.2</v>
      </c>
      <c r="G72" s="35">
        <f>MIN(G61:G68)</f>
        <v>18.5</v>
      </c>
      <c r="H72" s="35">
        <f>MIN(H61:H68)</f>
        <v>1856.232</v>
      </c>
    </row>
    <row r="73" spans="1:8" x14ac:dyDescent="0.3">
      <c r="E73" t="s">
        <v>93</v>
      </c>
      <c r="F73" s="35">
        <f>MAX(F61:F68)</f>
        <v>52.3</v>
      </c>
      <c r="G73" s="35">
        <f>MAX(G61:G68)</f>
        <v>23.9</v>
      </c>
      <c r="H73" s="35">
        <f>MAX(H61:H68)</f>
        <v>2283.047</v>
      </c>
    </row>
  </sheetData>
  <mergeCells count="14">
    <mergeCell ref="A11:A18"/>
    <mergeCell ref="A19:A25"/>
    <mergeCell ref="A1:A2"/>
    <mergeCell ref="A3:A10"/>
    <mergeCell ref="E61:E68"/>
    <mergeCell ref="A41:A47"/>
    <mergeCell ref="A48:A53"/>
    <mergeCell ref="A26:A32"/>
    <mergeCell ref="A33:A40"/>
    <mergeCell ref="A54:A60"/>
    <mergeCell ref="A61:A68"/>
    <mergeCell ref="B61:B68"/>
    <mergeCell ref="C61:C68"/>
    <mergeCell ref="D61:D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DOE 2 </vt:lpstr>
      <vt:lpstr>Planning</vt:lpstr>
      <vt:lpstr>Gantt chart</vt:lpstr>
      <vt:lpstr>Résultats PA12-As Printed XY</vt:lpstr>
      <vt:lpstr>Résultats PA12-As Printed XZ</vt:lpstr>
      <vt:lpstr>Résultats PA12-VaporSmoothed XY</vt:lpstr>
      <vt:lpstr>Résultats PA12-VaporSmoothed XZ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Chahine Ghimouz</dc:creator>
  <cp:lastModifiedBy>Chahine Ghimouz</cp:lastModifiedBy>
  <dcterms:created xsi:type="dcterms:W3CDTF">2022-02-15T16:58:35Z</dcterms:created>
  <dcterms:modified xsi:type="dcterms:W3CDTF">2023-03-21T01:55:34Z</dcterms:modified>
</cp:coreProperties>
</file>