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Library\Automation\ryan-tools\excel-tools\"/>
    </mc:Choice>
  </mc:AlternateContent>
  <xr:revisionPtr revIDLastSave="0" documentId="8_{3E783FB7-D6B6-4072-B5BC-89149FC0D4A6}" xr6:coauthVersionLast="47" xr6:coauthVersionMax="47" xr10:uidLastSave="{00000000-0000-0000-0000-000000000000}"/>
  <bookViews>
    <workbookView xWindow="28680" yWindow="-120" windowWidth="29040" windowHeight="15990" activeTab="1" xr2:uid="{E1FEFACF-31CA-4DC4-BF45-269D09030C4E}"/>
  </bookViews>
  <sheets>
    <sheet name="raw_IFD" sheetId="1" r:id="rId1"/>
    <sheet name="format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2" i="2"/>
  <c r="G7" i="2" s="1"/>
  <c r="A3" i="2"/>
  <c r="A2" i="2"/>
  <c r="A9" i="2" a="1"/>
  <c r="A9" i="2" s="1"/>
  <c r="D9" i="2" s="1" a="1"/>
  <c r="D9" i="2" s="1"/>
  <c r="H1" i="2" a="1"/>
  <c r="H1" i="2" s="1"/>
  <c r="H2" i="2" s="1" a="1"/>
  <c r="H2" i="2" s="1"/>
  <c r="H4" i="2" l="1" a="1"/>
  <c r="H4" i="2" s="1"/>
  <c r="H5" i="2" s="1" a="1"/>
  <c r="H5" i="2" s="1"/>
  <c r="H8" i="2" s="1" a="1"/>
  <c r="H8" i="2" s="1"/>
  <c r="B9" i="2" a="1"/>
  <c r="B9" i="2" s="1"/>
  <c r="E9" i="2" s="1" a="1"/>
  <c r="E9" i="2" s="1"/>
  <c r="G9" i="2" s="1" a="1"/>
  <c r="G9" i="2" s="1"/>
  <c r="H9" i="2" l="1" a="1"/>
  <c r="H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<sst xmlns="http://schemas.openxmlformats.org/spreadsheetml/2006/main" count="69" uniqueCount="63">
  <si>
    <t>Copyright Commonwealth of Australia 2016 Bureau of Meteorology (ABN 92 637 533 532)</t>
  </si>
  <si>
    <t>All Design Rainfall Depth (mm)</t>
  </si>
  <si>
    <t>Issued:</t>
  </si>
  <si>
    <t>Location Label:</t>
  </si>
  <si>
    <t>Requested coordinate:</t>
  </si>
  <si>
    <t>Latitude</t>
  </si>
  <si>
    <t>Longitude</t>
  </si>
  <si>
    <t>Nearest grid cell:</t>
  </si>
  <si>
    <t>Exceedances per Year (EY)</t>
  </si>
  <si>
    <t>Annual Exceedance Probability (AEP)</t>
  </si>
  <si>
    <t>Duration</t>
  </si>
  <si>
    <t>Duration in min</t>
  </si>
  <si>
    <t>12EY</t>
  </si>
  <si>
    <t>6EY</t>
  </si>
  <si>
    <t>4EY</t>
  </si>
  <si>
    <t>3EY</t>
  </si>
  <si>
    <t>2EY</t>
  </si>
  <si>
    <t>0.5EY</t>
  </si>
  <si>
    <t>0.2EY</t>
  </si>
  <si>
    <t>1 in 200</t>
  </si>
  <si>
    <t>1 in 500</t>
  </si>
  <si>
    <t>1 in 1000</t>
  </si>
  <si>
    <t>1 in 2000</t>
  </si>
  <si>
    <t>1 min</t>
  </si>
  <si>
    <t>2 min</t>
  </si>
  <si>
    <t>3 min</t>
  </si>
  <si>
    <t>4 min</t>
  </si>
  <si>
    <t>5 min</t>
  </si>
  <si>
    <t>10 min</t>
  </si>
  <si>
    <t>15 min</t>
  </si>
  <si>
    <t>20 min</t>
  </si>
  <si>
    <t>25 min</t>
  </si>
  <si>
    <t>30 min</t>
  </si>
  <si>
    <t>45 min</t>
  </si>
  <si>
    <t>1 hour</t>
  </si>
  <si>
    <t>1.5 hour</t>
  </si>
  <si>
    <t>2 hour</t>
  </si>
  <si>
    <t>3 hour</t>
  </si>
  <si>
    <t>4.5 hour</t>
  </si>
  <si>
    <t>6 hour</t>
  </si>
  <si>
    <t>9 hour</t>
  </si>
  <si>
    <t>12 hour</t>
  </si>
  <si>
    <t>18 hour</t>
  </si>
  <si>
    <t>24 hour</t>
  </si>
  <si>
    <t>30 hour</t>
  </si>
  <si>
    <t>36 hour</t>
  </si>
  <si>
    <t>48 hour</t>
  </si>
  <si>
    <t>72 hour</t>
  </si>
  <si>
    <t>96 hour</t>
  </si>
  <si>
    <t>120 hour</t>
  </si>
  <si>
    <t>144 hour</t>
  </si>
  <si>
    <t>168 hour</t>
  </si>
  <si>
    <t>Available</t>
  </si>
  <si>
    <t>Using</t>
  </si>
  <si>
    <t>Found</t>
  </si>
  <si>
    <t>Text version</t>
  </si>
  <si>
    <t>Text</t>
  </si>
  <si>
    <t>AEP list</t>
  </si>
  <si>
    <t>Text Version</t>
  </si>
  <si>
    <t>Significant figures</t>
  </si>
  <si>
    <t>mulga</t>
  </si>
  <si>
    <t>22.0875 (S)</t>
  </si>
  <si>
    <t>118.5875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</si>
</sst>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9" fontId="0" fillId="0" borderId="0" xfId="1" applyFont="1" applyAlignment="1">
      <alignment horizontal="center"/>
    </xf>
    <xf numFmtId="10" fontId="0" fillId="0" borderId="0" xfId="0" applyNumberFormat="1"/>
    <xf numFmtId="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0590-E237-4CBD-8CA3-EB5706A6CD7F}">
  <sheetPr codeName="Sheet1"/>
  <dimension ref="A1:T39"/>
  <sheetViews>
    <sheetView workbookViewId="0">
      <selection activeCell="D13" sqref="D13"/>
    </sheetView>
  </sheetViews>
  <sheetFormatPr defaultRowHeight="15" x14ac:dyDescent="0.25"/>
  <cols>
    <col min="2" max="2" width="14.85546875" bestFit="1" customWidth="1"/>
  </cols>
  <sheetData>
    <row r="1" spans="1:20" x14ac:dyDescent="0.25">
      <c r="A1" t="s">
        <v>0</v>
      </c>
    </row>
    <row r="3" spans="1:20" x14ac:dyDescent="0.25">
      <c r="A3" t="s">
        <v>1</v>
      </c>
    </row>
    <row r="4" spans="1:20" x14ac:dyDescent="0.25">
      <c r="A4" t="s">
        <v>2</v>
      </c>
      <c r="B4" s="1">
        <v>45617</v>
      </c>
    </row>
    <row r="5" spans="1:20" x14ac:dyDescent="0.25">
      <c r="A5" t="s">
        <v>3</v>
      </c>
      <c r="B5" t="s">
        <v>60</v>
      </c>
    </row>
    <row r="6" spans="1:20" x14ac:dyDescent="0.25">
      <c r="A6" t="s">
        <v>4</v>
      </c>
      <c r="B6" t="s">
        <v>5</v>
      </c>
      <c r="C6">
        <v>-22.0945</v>
      </c>
      <c r="D6" t="s">
        <v>6</v>
      </c>
      <c r="E6">
        <v>118.59180000000001</v>
      </c>
    </row>
    <row r="7" spans="1:20" x14ac:dyDescent="0.25">
      <c r="A7" t="s">
        <v>7</v>
      </c>
      <c r="B7" t="s">
        <v>5</v>
      </c>
      <c r="C7" t="s">
        <v>61</v>
      </c>
      <c r="D7" t="s">
        <v>6</v>
      </c>
      <c r="E7" t="s">
        <v>62</v>
      </c>
    </row>
    <row r="9" spans="1:20" x14ac:dyDescent="0.25">
      <c r="C9" t="s">
        <v>8</v>
      </c>
      <c r="D9" t="s">
        <v>9</v>
      </c>
    </row>
    <row r="10" spans="1:2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s="6">
        <v>0.63200000000000001</v>
      </c>
      <c r="I10" s="7">
        <v>0.5</v>
      </c>
      <c r="J10" t="s">
        <v>17</v>
      </c>
      <c r="K10" s="7">
        <v>0.2</v>
      </c>
      <c r="L10" t="s">
        <v>18</v>
      </c>
      <c r="M10" s="7">
        <v>0.1</v>
      </c>
      <c r="N10" s="7">
        <v>0.05</v>
      </c>
      <c r="O10" s="7">
        <v>0.02</v>
      </c>
      <c r="P10" s="7">
        <v>0.01</v>
      </c>
      <c r="Q10" t="s">
        <v>19</v>
      </c>
      <c r="R10" t="s">
        <v>20</v>
      </c>
      <c r="S10" t="s">
        <v>21</v>
      </c>
      <c r="T10" t="s">
        <v>22</v>
      </c>
    </row>
    <row r="11" spans="1:20" x14ac:dyDescent="0.25">
      <c r="A11" t="s">
        <v>23</v>
      </c>
      <c r="B11">
        <v>1</v>
      </c>
      <c r="C11">
        <v>0.45300000000000001</v>
      </c>
      <c r="D11">
        <v>0.6</v>
      </c>
      <c r="E11">
        <v>0.85499999999999998</v>
      </c>
      <c r="F11">
        <v>1.04</v>
      </c>
      <c r="G11">
        <v>1.31</v>
      </c>
      <c r="H11">
        <v>1.79</v>
      </c>
      <c r="I11">
        <v>2.06</v>
      </c>
      <c r="J11">
        <v>2.2799999999999998</v>
      </c>
      <c r="K11">
        <v>2.92</v>
      </c>
      <c r="L11">
        <v>2.97</v>
      </c>
      <c r="M11">
        <v>3.51</v>
      </c>
      <c r="N11">
        <v>4.09</v>
      </c>
      <c r="O11">
        <v>4.87</v>
      </c>
      <c r="P11">
        <v>5.48</v>
      </c>
      <c r="Q11">
        <v>6.33</v>
      </c>
      <c r="R11">
        <v>7.64</v>
      </c>
      <c r="S11">
        <v>8.7200000000000006</v>
      </c>
      <c r="T11">
        <v>9.9</v>
      </c>
    </row>
    <row r="12" spans="1:20" x14ac:dyDescent="0.25">
      <c r="A12" t="s">
        <v>24</v>
      </c>
      <c r="B12">
        <v>2</v>
      </c>
      <c r="C12">
        <v>0.83199999999999996</v>
      </c>
      <c r="D12">
        <v>1.08</v>
      </c>
      <c r="E12">
        <v>1.5</v>
      </c>
      <c r="F12">
        <v>1.79</v>
      </c>
      <c r="G12">
        <v>2.21</v>
      </c>
      <c r="H12">
        <v>2.93</v>
      </c>
      <c r="I12">
        <v>3.35</v>
      </c>
      <c r="J12">
        <v>3.72</v>
      </c>
      <c r="K12">
        <v>4.6500000000000004</v>
      </c>
      <c r="L12">
        <v>4.74</v>
      </c>
      <c r="M12">
        <v>5.48</v>
      </c>
      <c r="N12">
        <v>6.3</v>
      </c>
      <c r="O12">
        <v>7.33</v>
      </c>
      <c r="P12">
        <v>8.14</v>
      </c>
      <c r="Q12">
        <v>9.32</v>
      </c>
      <c r="R12">
        <v>11.1</v>
      </c>
      <c r="S12">
        <v>12.6</v>
      </c>
      <c r="T12">
        <v>14.3</v>
      </c>
    </row>
    <row r="13" spans="1:20" x14ac:dyDescent="0.25">
      <c r="A13" t="s">
        <v>25</v>
      </c>
      <c r="B13">
        <v>3</v>
      </c>
      <c r="C13">
        <v>1.19</v>
      </c>
      <c r="D13">
        <v>1.53</v>
      </c>
      <c r="E13">
        <v>2.13</v>
      </c>
      <c r="F13">
        <v>2.5499999999999998</v>
      </c>
      <c r="G13">
        <v>3.14</v>
      </c>
      <c r="H13">
        <v>4.1399999999999997</v>
      </c>
      <c r="I13">
        <v>4.74</v>
      </c>
      <c r="J13">
        <v>5.26</v>
      </c>
      <c r="K13">
        <v>6.62</v>
      </c>
      <c r="L13">
        <v>6.75</v>
      </c>
      <c r="M13">
        <v>7.85</v>
      </c>
      <c r="N13">
        <v>9.06</v>
      </c>
      <c r="O13">
        <v>10.6</v>
      </c>
      <c r="P13">
        <v>11.8</v>
      </c>
      <c r="Q13">
        <v>13.6</v>
      </c>
      <c r="R13">
        <v>16.3</v>
      </c>
      <c r="S13">
        <v>18.5</v>
      </c>
      <c r="T13">
        <v>20.9</v>
      </c>
    </row>
    <row r="14" spans="1:20" x14ac:dyDescent="0.25">
      <c r="A14" t="s">
        <v>26</v>
      </c>
      <c r="B14">
        <v>4</v>
      </c>
      <c r="C14">
        <v>1.51</v>
      </c>
      <c r="D14">
        <v>1.96</v>
      </c>
      <c r="E14">
        <v>2.72</v>
      </c>
      <c r="F14">
        <v>3.26</v>
      </c>
      <c r="G14">
        <v>4.01</v>
      </c>
      <c r="H14">
        <v>5.29</v>
      </c>
      <c r="I14">
        <v>6.07</v>
      </c>
      <c r="J14">
        <v>6.74</v>
      </c>
      <c r="K14">
        <v>8.5299999999999994</v>
      </c>
      <c r="L14">
        <v>8.6999999999999993</v>
      </c>
      <c r="M14">
        <v>10.199999999999999</v>
      </c>
      <c r="N14">
        <v>11.8</v>
      </c>
      <c r="O14">
        <v>13.9</v>
      </c>
      <c r="P14">
        <v>15.6</v>
      </c>
      <c r="Q14">
        <v>17.899999999999999</v>
      </c>
      <c r="R14">
        <v>21.5</v>
      </c>
      <c r="S14">
        <v>24.5</v>
      </c>
      <c r="T14">
        <v>27.8</v>
      </c>
    </row>
    <row r="15" spans="1:20" x14ac:dyDescent="0.25">
      <c r="A15" t="s">
        <v>27</v>
      </c>
      <c r="B15">
        <v>5</v>
      </c>
      <c r="C15">
        <v>1.8</v>
      </c>
      <c r="D15">
        <v>2.34</v>
      </c>
      <c r="E15">
        <v>3.26</v>
      </c>
      <c r="F15">
        <v>3.91</v>
      </c>
      <c r="G15">
        <v>4.82</v>
      </c>
      <c r="H15">
        <v>6.36</v>
      </c>
      <c r="I15">
        <v>7.31</v>
      </c>
      <c r="J15">
        <v>8.11</v>
      </c>
      <c r="K15">
        <v>10.3</v>
      </c>
      <c r="L15">
        <v>10.5</v>
      </c>
      <c r="M15">
        <v>12.4</v>
      </c>
      <c r="N15">
        <v>14.4</v>
      </c>
      <c r="O15">
        <v>17</v>
      </c>
      <c r="P15">
        <v>19.100000000000001</v>
      </c>
      <c r="Q15">
        <v>22.1</v>
      </c>
      <c r="R15">
        <v>26.5</v>
      </c>
      <c r="S15">
        <v>30.3</v>
      </c>
      <c r="T15">
        <v>34.299999999999997</v>
      </c>
    </row>
    <row r="16" spans="1:20" x14ac:dyDescent="0.25">
      <c r="A16" t="s">
        <v>28</v>
      </c>
      <c r="B16">
        <v>10</v>
      </c>
      <c r="C16">
        <v>2.89</v>
      </c>
      <c r="D16">
        <v>3.79</v>
      </c>
      <c r="E16">
        <v>5.34</v>
      </c>
      <c r="F16">
        <v>6.44</v>
      </c>
      <c r="G16">
        <v>7.97</v>
      </c>
      <c r="H16">
        <v>10.6</v>
      </c>
      <c r="I16">
        <v>12.2</v>
      </c>
      <c r="J16">
        <v>13.6</v>
      </c>
      <c r="K16">
        <v>17.399999999999999</v>
      </c>
      <c r="L16">
        <v>17.7</v>
      </c>
      <c r="M16">
        <v>21</v>
      </c>
      <c r="N16">
        <v>24.5</v>
      </c>
      <c r="O16">
        <v>29.3</v>
      </c>
      <c r="P16">
        <v>33.1</v>
      </c>
      <c r="Q16">
        <v>38.299999999999997</v>
      </c>
      <c r="R16">
        <v>46.2</v>
      </c>
      <c r="S16">
        <v>52.9</v>
      </c>
      <c r="T16">
        <v>60.1</v>
      </c>
    </row>
    <row r="17" spans="1:20" x14ac:dyDescent="0.25">
      <c r="A17" t="s">
        <v>29</v>
      </c>
      <c r="B17">
        <v>15</v>
      </c>
      <c r="C17">
        <v>3.61</v>
      </c>
      <c r="D17">
        <v>4.76</v>
      </c>
      <c r="E17">
        <v>6.75</v>
      </c>
      <c r="F17">
        <v>8.15</v>
      </c>
      <c r="G17">
        <v>10.1</v>
      </c>
      <c r="H17">
        <v>13.6</v>
      </c>
      <c r="I17">
        <v>15.7</v>
      </c>
      <c r="J17">
        <v>17.399999999999999</v>
      </c>
      <c r="K17">
        <v>22.2</v>
      </c>
      <c r="L17">
        <v>22.7</v>
      </c>
      <c r="M17">
        <v>26.8</v>
      </c>
      <c r="N17">
        <v>31.4</v>
      </c>
      <c r="O17">
        <v>37.5</v>
      </c>
      <c r="P17">
        <v>42.2</v>
      </c>
      <c r="Q17">
        <v>48.9</v>
      </c>
      <c r="R17">
        <v>59.1</v>
      </c>
      <c r="S17">
        <v>67.599999999999994</v>
      </c>
      <c r="T17">
        <v>76.7</v>
      </c>
    </row>
    <row r="18" spans="1:20" x14ac:dyDescent="0.25">
      <c r="A18" t="s">
        <v>30</v>
      </c>
      <c r="B18">
        <v>20</v>
      </c>
      <c r="C18">
        <v>4.1399999999999997</v>
      </c>
      <c r="D18">
        <v>5.46</v>
      </c>
      <c r="E18">
        <v>7.77</v>
      </c>
      <c r="F18">
        <v>9.41</v>
      </c>
      <c r="G18">
        <v>11.7</v>
      </c>
      <c r="H18">
        <v>15.8</v>
      </c>
      <c r="I18">
        <v>18.2</v>
      </c>
      <c r="J18">
        <v>20.2</v>
      </c>
      <c r="K18">
        <v>25.8</v>
      </c>
      <c r="L18">
        <v>26.3</v>
      </c>
      <c r="M18">
        <v>31.1</v>
      </c>
      <c r="N18">
        <v>36.299999999999997</v>
      </c>
      <c r="O18">
        <v>43.4</v>
      </c>
      <c r="P18">
        <v>48.8</v>
      </c>
      <c r="Q18">
        <v>56.4</v>
      </c>
      <c r="R18">
        <v>68.099999999999994</v>
      </c>
      <c r="S18">
        <v>77.8</v>
      </c>
      <c r="T18">
        <v>88.4</v>
      </c>
    </row>
    <row r="19" spans="1:20" x14ac:dyDescent="0.25">
      <c r="A19" t="s">
        <v>31</v>
      </c>
      <c r="B19">
        <v>25</v>
      </c>
      <c r="C19">
        <v>4.54</v>
      </c>
      <c r="D19">
        <v>6</v>
      </c>
      <c r="E19">
        <v>8.5500000000000007</v>
      </c>
      <c r="F19">
        <v>10.4</v>
      </c>
      <c r="G19">
        <v>13</v>
      </c>
      <c r="H19">
        <v>17.600000000000001</v>
      </c>
      <c r="I19">
        <v>20.2</v>
      </c>
      <c r="J19">
        <v>22.4</v>
      </c>
      <c r="K19">
        <v>28.6</v>
      </c>
      <c r="L19">
        <v>29.2</v>
      </c>
      <c r="M19">
        <v>34.4</v>
      </c>
      <c r="N19">
        <v>40.1</v>
      </c>
      <c r="O19">
        <v>47.8</v>
      </c>
      <c r="P19">
        <v>53.7</v>
      </c>
      <c r="Q19">
        <v>62.1</v>
      </c>
      <c r="R19">
        <v>74.900000000000006</v>
      </c>
      <c r="S19">
        <v>85.6</v>
      </c>
      <c r="T19">
        <v>97.1</v>
      </c>
    </row>
    <row r="20" spans="1:20" x14ac:dyDescent="0.25">
      <c r="A20" t="s">
        <v>32</v>
      </c>
      <c r="B20">
        <v>30</v>
      </c>
      <c r="C20">
        <v>4.8600000000000003</v>
      </c>
      <c r="D20">
        <v>6.42</v>
      </c>
      <c r="E20">
        <v>9.18</v>
      </c>
      <c r="F20">
        <v>11.2</v>
      </c>
      <c r="G20">
        <v>14</v>
      </c>
      <c r="H20">
        <v>19</v>
      </c>
      <c r="I20">
        <v>21.9</v>
      </c>
      <c r="J20">
        <v>24.3</v>
      </c>
      <c r="K20">
        <v>30.9</v>
      </c>
      <c r="L20">
        <v>31.5</v>
      </c>
      <c r="M20">
        <v>37.1</v>
      </c>
      <c r="N20">
        <v>43.2</v>
      </c>
      <c r="O20">
        <v>51.4</v>
      </c>
      <c r="P20">
        <v>57.7</v>
      </c>
      <c r="Q20">
        <v>66.7</v>
      </c>
      <c r="R20">
        <v>80.400000000000006</v>
      </c>
      <c r="S20">
        <v>91.8</v>
      </c>
      <c r="T20">
        <v>104</v>
      </c>
    </row>
    <row r="21" spans="1:20" x14ac:dyDescent="0.25">
      <c r="A21" t="s">
        <v>33</v>
      </c>
      <c r="B21">
        <v>45</v>
      </c>
      <c r="C21">
        <v>5.52</v>
      </c>
      <c r="D21">
        <v>7.32</v>
      </c>
      <c r="E21">
        <v>10.5</v>
      </c>
      <c r="F21">
        <v>12.8</v>
      </c>
      <c r="G21">
        <v>16.2</v>
      </c>
      <c r="H21">
        <v>22.2</v>
      </c>
      <c r="I21">
        <v>25.5</v>
      </c>
      <c r="J21">
        <v>28.3</v>
      </c>
      <c r="K21">
        <v>35.9</v>
      </c>
      <c r="L21">
        <v>36.700000000000003</v>
      </c>
      <c r="M21">
        <v>43.1</v>
      </c>
      <c r="N21">
        <v>50.1</v>
      </c>
      <c r="O21">
        <v>59.4</v>
      </c>
      <c r="P21">
        <v>66.599999999999994</v>
      </c>
      <c r="Q21">
        <v>76.900000000000006</v>
      </c>
      <c r="R21">
        <v>92.6</v>
      </c>
      <c r="S21">
        <v>106</v>
      </c>
      <c r="T21">
        <v>120</v>
      </c>
    </row>
    <row r="22" spans="1:20" x14ac:dyDescent="0.25">
      <c r="A22" t="s">
        <v>34</v>
      </c>
      <c r="B22">
        <v>60</v>
      </c>
      <c r="C22">
        <v>5.96</v>
      </c>
      <c r="D22">
        <v>7.9</v>
      </c>
      <c r="E22">
        <v>11.4</v>
      </c>
      <c r="F22">
        <v>13.9</v>
      </c>
      <c r="G22">
        <v>17.7</v>
      </c>
      <c r="H22">
        <v>24.4</v>
      </c>
      <c r="I22">
        <v>28</v>
      </c>
      <c r="J22">
        <v>31.1</v>
      </c>
      <c r="K22">
        <v>39.6</v>
      </c>
      <c r="L22">
        <v>40.299999999999997</v>
      </c>
      <c r="M22">
        <v>47.4</v>
      </c>
      <c r="N22">
        <v>55.1</v>
      </c>
      <c r="O22">
        <v>65.400000000000006</v>
      </c>
      <c r="P22">
        <v>73.400000000000006</v>
      </c>
      <c r="Q22">
        <v>84.6</v>
      </c>
      <c r="R22">
        <v>102</v>
      </c>
      <c r="S22">
        <v>116</v>
      </c>
      <c r="T22">
        <v>131</v>
      </c>
    </row>
    <row r="23" spans="1:20" x14ac:dyDescent="0.25">
      <c r="A23" t="s">
        <v>35</v>
      </c>
      <c r="B23">
        <v>90</v>
      </c>
      <c r="C23">
        <v>6.51</v>
      </c>
      <c r="D23">
        <v>8.67</v>
      </c>
      <c r="E23">
        <v>12.6</v>
      </c>
      <c r="F23">
        <v>15.5</v>
      </c>
      <c r="G23">
        <v>19.7</v>
      </c>
      <c r="H23">
        <v>27.5</v>
      </c>
      <c r="I23">
        <v>31.7</v>
      </c>
      <c r="J23">
        <v>35.200000000000003</v>
      </c>
      <c r="K23">
        <v>44.9</v>
      </c>
      <c r="L23">
        <v>45.8</v>
      </c>
      <c r="M23">
        <v>53.9</v>
      </c>
      <c r="N23">
        <v>62.9</v>
      </c>
      <c r="O23">
        <v>74.8</v>
      </c>
      <c r="P23">
        <v>84.2</v>
      </c>
      <c r="Q23">
        <v>97</v>
      </c>
      <c r="R23">
        <v>117</v>
      </c>
      <c r="S23">
        <v>133</v>
      </c>
      <c r="T23">
        <v>151</v>
      </c>
    </row>
    <row r="24" spans="1:20" x14ac:dyDescent="0.25">
      <c r="A24" t="s">
        <v>36</v>
      </c>
      <c r="B24">
        <v>120</v>
      </c>
      <c r="C24">
        <v>6.87</v>
      </c>
      <c r="D24">
        <v>9.18</v>
      </c>
      <c r="E24">
        <v>13.4</v>
      </c>
      <c r="F24">
        <v>16.5</v>
      </c>
      <c r="G24">
        <v>21.2</v>
      </c>
      <c r="H24">
        <v>29.8</v>
      </c>
      <c r="I24">
        <v>34.4</v>
      </c>
      <c r="J24">
        <v>38.200000000000003</v>
      </c>
      <c r="K24">
        <v>49.1</v>
      </c>
      <c r="L24">
        <v>50</v>
      </c>
      <c r="M24">
        <v>59.2</v>
      </c>
      <c r="N24">
        <v>69.2</v>
      </c>
      <c r="O24">
        <v>82.8</v>
      </c>
      <c r="P24">
        <v>93.4</v>
      </c>
      <c r="Q24">
        <v>108</v>
      </c>
      <c r="R24">
        <v>130</v>
      </c>
      <c r="S24">
        <v>148</v>
      </c>
      <c r="T24">
        <v>168</v>
      </c>
    </row>
    <row r="25" spans="1:20" x14ac:dyDescent="0.25">
      <c r="A25" t="s">
        <v>37</v>
      </c>
      <c r="B25">
        <v>180</v>
      </c>
      <c r="C25">
        <v>7.37</v>
      </c>
      <c r="D25">
        <v>9.9</v>
      </c>
      <c r="E25">
        <v>14.5</v>
      </c>
      <c r="F25">
        <v>18</v>
      </c>
      <c r="G25">
        <v>23.3</v>
      </c>
      <c r="H25">
        <v>33.200000000000003</v>
      </c>
      <c r="I25">
        <v>38.5</v>
      </c>
      <c r="J25">
        <v>42.8</v>
      </c>
      <c r="K25">
        <v>55.8</v>
      </c>
      <c r="L25">
        <v>56.9</v>
      </c>
      <c r="M25">
        <v>67.8</v>
      </c>
      <c r="N25">
        <v>80</v>
      </c>
      <c r="O25">
        <v>96.6</v>
      </c>
      <c r="P25">
        <v>110</v>
      </c>
      <c r="Q25">
        <v>127</v>
      </c>
      <c r="R25">
        <v>153</v>
      </c>
      <c r="S25">
        <v>175</v>
      </c>
      <c r="T25">
        <v>198</v>
      </c>
    </row>
    <row r="26" spans="1:20" x14ac:dyDescent="0.25">
      <c r="A26" t="s">
        <v>38</v>
      </c>
      <c r="B26">
        <v>270</v>
      </c>
      <c r="C26">
        <v>7.87</v>
      </c>
      <c r="D26">
        <v>10.7</v>
      </c>
      <c r="E26">
        <v>15.8</v>
      </c>
      <c r="F26">
        <v>19.7</v>
      </c>
      <c r="G26">
        <v>25.6</v>
      </c>
      <c r="H26">
        <v>37</v>
      </c>
      <c r="I26">
        <v>43.2</v>
      </c>
      <c r="J26">
        <v>48</v>
      </c>
      <c r="K26">
        <v>63.8</v>
      </c>
      <c r="L26">
        <v>65.099999999999994</v>
      </c>
      <c r="M26">
        <v>78.599999999999994</v>
      </c>
      <c r="N26">
        <v>93.7</v>
      </c>
      <c r="O26">
        <v>115</v>
      </c>
      <c r="P26">
        <v>132</v>
      </c>
      <c r="Q26">
        <v>152</v>
      </c>
      <c r="R26">
        <v>184</v>
      </c>
      <c r="S26">
        <v>211</v>
      </c>
      <c r="T26">
        <v>239</v>
      </c>
    </row>
    <row r="27" spans="1:20" x14ac:dyDescent="0.25">
      <c r="A27" t="s">
        <v>39</v>
      </c>
      <c r="B27">
        <v>360</v>
      </c>
      <c r="C27">
        <v>8.25</v>
      </c>
      <c r="D27">
        <v>11.2</v>
      </c>
      <c r="E27">
        <v>16.8</v>
      </c>
      <c r="F27">
        <v>21</v>
      </c>
      <c r="G27">
        <v>27.5</v>
      </c>
      <c r="H27">
        <v>40</v>
      </c>
      <c r="I27">
        <v>47.1</v>
      </c>
      <c r="J27">
        <v>52.2</v>
      </c>
      <c r="K27">
        <v>70.599999999999994</v>
      </c>
      <c r="L27">
        <v>72</v>
      </c>
      <c r="M27">
        <v>87.8</v>
      </c>
      <c r="N27">
        <v>106</v>
      </c>
      <c r="O27">
        <v>131</v>
      </c>
      <c r="P27">
        <v>151</v>
      </c>
      <c r="Q27">
        <v>175</v>
      </c>
      <c r="R27">
        <v>212</v>
      </c>
      <c r="S27">
        <v>243</v>
      </c>
      <c r="T27">
        <v>276</v>
      </c>
    </row>
    <row r="28" spans="1:20" x14ac:dyDescent="0.25">
      <c r="A28" t="s">
        <v>40</v>
      </c>
      <c r="B28">
        <v>540</v>
      </c>
      <c r="C28">
        <v>8.85</v>
      </c>
      <c r="D28">
        <v>12.2</v>
      </c>
      <c r="E28">
        <v>18.3</v>
      </c>
      <c r="F28">
        <v>23.1</v>
      </c>
      <c r="G28">
        <v>30.4</v>
      </c>
      <c r="H28">
        <v>44.8</v>
      </c>
      <c r="I28">
        <v>53.2</v>
      </c>
      <c r="J28">
        <v>59.1</v>
      </c>
      <c r="K28">
        <v>81.8</v>
      </c>
      <c r="L28">
        <v>83.5</v>
      </c>
      <c r="M28">
        <v>103</v>
      </c>
      <c r="N28">
        <v>126</v>
      </c>
      <c r="O28">
        <v>158</v>
      </c>
      <c r="P28">
        <v>185</v>
      </c>
      <c r="Q28">
        <v>215</v>
      </c>
      <c r="R28">
        <v>260</v>
      </c>
      <c r="S28">
        <v>298</v>
      </c>
      <c r="T28">
        <v>339</v>
      </c>
    </row>
    <row r="29" spans="1:20" x14ac:dyDescent="0.25">
      <c r="A29" t="s">
        <v>41</v>
      </c>
      <c r="B29">
        <v>720</v>
      </c>
      <c r="C29">
        <v>9.34</v>
      </c>
      <c r="D29">
        <v>12.9</v>
      </c>
      <c r="E29">
        <v>19.600000000000001</v>
      </c>
      <c r="F29">
        <v>24.8</v>
      </c>
      <c r="G29">
        <v>32.799999999999997</v>
      </c>
      <c r="H29">
        <v>48.8</v>
      </c>
      <c r="I29">
        <v>58.3</v>
      </c>
      <c r="J29">
        <v>64.7</v>
      </c>
      <c r="K29">
        <v>91.1</v>
      </c>
      <c r="L29">
        <v>92.9</v>
      </c>
      <c r="M29">
        <v>116</v>
      </c>
      <c r="N29">
        <v>143</v>
      </c>
      <c r="O29">
        <v>182</v>
      </c>
      <c r="P29">
        <v>213</v>
      </c>
      <c r="Q29">
        <v>247</v>
      </c>
      <c r="R29">
        <v>300</v>
      </c>
      <c r="S29">
        <v>343</v>
      </c>
      <c r="T29">
        <v>391</v>
      </c>
    </row>
    <row r="30" spans="1:20" x14ac:dyDescent="0.25">
      <c r="A30" t="s">
        <v>42</v>
      </c>
      <c r="B30">
        <v>1080</v>
      </c>
      <c r="C30">
        <v>10.1</v>
      </c>
      <c r="D30">
        <v>14.1</v>
      </c>
      <c r="E30">
        <v>21.7</v>
      </c>
      <c r="F30">
        <v>27.5</v>
      </c>
      <c r="G30">
        <v>36.700000000000003</v>
      </c>
      <c r="H30">
        <v>54.9</v>
      </c>
      <c r="I30">
        <v>66.2</v>
      </c>
      <c r="J30">
        <v>73.5</v>
      </c>
      <c r="K30">
        <v>106</v>
      </c>
      <c r="L30">
        <v>108</v>
      </c>
      <c r="M30">
        <v>137</v>
      </c>
      <c r="N30">
        <v>170</v>
      </c>
      <c r="O30">
        <v>218</v>
      </c>
      <c r="P30">
        <v>257</v>
      </c>
      <c r="Q30">
        <v>298</v>
      </c>
      <c r="R30">
        <v>360</v>
      </c>
      <c r="S30">
        <v>412</v>
      </c>
      <c r="T30">
        <v>469</v>
      </c>
    </row>
    <row r="31" spans="1:20" x14ac:dyDescent="0.25">
      <c r="A31" t="s">
        <v>43</v>
      </c>
      <c r="B31">
        <v>1440</v>
      </c>
      <c r="C31">
        <v>10.8</v>
      </c>
      <c r="D31">
        <v>15.1</v>
      </c>
      <c r="E31">
        <v>23.3</v>
      </c>
      <c r="F31">
        <v>29.7</v>
      </c>
      <c r="G31">
        <v>39.700000000000003</v>
      </c>
      <c r="H31">
        <v>59.8</v>
      </c>
      <c r="I31">
        <v>72.3</v>
      </c>
      <c r="J31">
        <v>80.3</v>
      </c>
      <c r="K31">
        <v>117</v>
      </c>
      <c r="L31">
        <v>119</v>
      </c>
      <c r="M31">
        <v>152</v>
      </c>
      <c r="N31">
        <v>191</v>
      </c>
      <c r="O31">
        <v>244</v>
      </c>
      <c r="P31">
        <v>289</v>
      </c>
      <c r="Q31">
        <v>334</v>
      </c>
      <c r="R31">
        <v>403</v>
      </c>
      <c r="S31">
        <v>460</v>
      </c>
      <c r="T31">
        <v>522</v>
      </c>
    </row>
    <row r="32" spans="1:20" x14ac:dyDescent="0.25">
      <c r="A32" t="s">
        <v>44</v>
      </c>
      <c r="B32">
        <v>1800</v>
      </c>
      <c r="C32">
        <v>11.3</v>
      </c>
      <c r="D32">
        <v>15.9</v>
      </c>
      <c r="E32">
        <v>24.6</v>
      </c>
      <c r="F32">
        <v>31.4</v>
      </c>
      <c r="G32">
        <v>42.1</v>
      </c>
      <c r="H32">
        <v>63.7</v>
      </c>
      <c r="I32">
        <v>77.2</v>
      </c>
      <c r="J32">
        <v>85.7</v>
      </c>
      <c r="K32">
        <v>126</v>
      </c>
      <c r="L32">
        <v>128</v>
      </c>
      <c r="M32">
        <v>164</v>
      </c>
      <c r="N32">
        <v>206</v>
      </c>
      <c r="O32">
        <v>264</v>
      </c>
      <c r="P32">
        <v>313</v>
      </c>
      <c r="Q32">
        <v>364</v>
      </c>
      <c r="R32">
        <v>439</v>
      </c>
      <c r="S32">
        <v>502</v>
      </c>
      <c r="T32">
        <v>562</v>
      </c>
    </row>
    <row r="33" spans="1:20" x14ac:dyDescent="0.25">
      <c r="A33" t="s">
        <v>45</v>
      </c>
      <c r="B33">
        <v>2160</v>
      </c>
      <c r="C33">
        <v>11.8</v>
      </c>
      <c r="D33">
        <v>16.600000000000001</v>
      </c>
      <c r="E33">
        <v>25.7</v>
      </c>
      <c r="F33">
        <v>32.9</v>
      </c>
      <c r="G33">
        <v>44.1</v>
      </c>
      <c r="H33">
        <v>66.900000000000006</v>
      </c>
      <c r="I33">
        <v>81.3</v>
      </c>
      <c r="J33">
        <v>90.2</v>
      </c>
      <c r="K33">
        <v>133</v>
      </c>
      <c r="L33">
        <v>135</v>
      </c>
      <c r="M33">
        <v>173</v>
      </c>
      <c r="N33">
        <v>219</v>
      </c>
      <c r="O33">
        <v>279</v>
      </c>
      <c r="P33">
        <v>330</v>
      </c>
      <c r="Q33">
        <v>384</v>
      </c>
      <c r="R33">
        <v>462</v>
      </c>
      <c r="S33">
        <v>526</v>
      </c>
      <c r="T33">
        <v>587</v>
      </c>
    </row>
    <row r="34" spans="1:20" x14ac:dyDescent="0.25">
      <c r="A34" t="s">
        <v>46</v>
      </c>
      <c r="B34">
        <v>2880</v>
      </c>
      <c r="C34">
        <v>12.5</v>
      </c>
      <c r="D34">
        <v>17.600000000000001</v>
      </c>
      <c r="E34">
        <v>27.4</v>
      </c>
      <c r="F34">
        <v>35.1</v>
      </c>
      <c r="G34">
        <v>47.3</v>
      </c>
      <c r="H34">
        <v>72</v>
      </c>
      <c r="I34">
        <v>87.5</v>
      </c>
      <c r="J34">
        <v>97.2</v>
      </c>
      <c r="K34">
        <v>143</v>
      </c>
      <c r="L34">
        <v>146</v>
      </c>
      <c r="M34">
        <v>187</v>
      </c>
      <c r="N34">
        <v>236</v>
      </c>
      <c r="O34">
        <v>300</v>
      </c>
      <c r="P34">
        <v>352</v>
      </c>
      <c r="Q34">
        <v>406</v>
      </c>
      <c r="R34">
        <v>485</v>
      </c>
      <c r="S34">
        <v>550</v>
      </c>
      <c r="T34">
        <v>611</v>
      </c>
    </row>
    <row r="35" spans="1:20" x14ac:dyDescent="0.25">
      <c r="A35" t="s">
        <v>47</v>
      </c>
      <c r="B35">
        <v>4320</v>
      </c>
      <c r="C35">
        <v>13.5</v>
      </c>
      <c r="D35">
        <v>19</v>
      </c>
      <c r="E35">
        <v>29.6</v>
      </c>
      <c r="F35">
        <v>38.1</v>
      </c>
      <c r="G35">
        <v>51.4</v>
      </c>
      <c r="H35">
        <v>78.7</v>
      </c>
      <c r="I35">
        <v>95.5</v>
      </c>
      <c r="J35">
        <v>106</v>
      </c>
      <c r="K35">
        <v>155</v>
      </c>
      <c r="L35">
        <v>158</v>
      </c>
      <c r="M35">
        <v>202</v>
      </c>
      <c r="N35">
        <v>254</v>
      </c>
      <c r="O35">
        <v>318</v>
      </c>
      <c r="P35">
        <v>371</v>
      </c>
      <c r="Q35">
        <v>423</v>
      </c>
      <c r="R35">
        <v>499</v>
      </c>
      <c r="S35">
        <v>560</v>
      </c>
      <c r="T35">
        <v>625</v>
      </c>
    </row>
    <row r="36" spans="1:20" x14ac:dyDescent="0.25">
      <c r="A36" t="s">
        <v>48</v>
      </c>
      <c r="B36">
        <v>5760</v>
      </c>
      <c r="C36">
        <v>14.1</v>
      </c>
      <c r="D36">
        <v>19.8</v>
      </c>
      <c r="E36">
        <v>30.9</v>
      </c>
      <c r="F36">
        <v>39.799999999999997</v>
      </c>
      <c r="G36">
        <v>53.9</v>
      </c>
      <c r="H36">
        <v>82.6</v>
      </c>
      <c r="I36">
        <v>100</v>
      </c>
      <c r="J36">
        <v>111</v>
      </c>
      <c r="K36">
        <v>161</v>
      </c>
      <c r="L36">
        <v>164</v>
      </c>
      <c r="M36">
        <v>209</v>
      </c>
      <c r="N36">
        <v>261</v>
      </c>
      <c r="O36">
        <v>325</v>
      </c>
      <c r="P36">
        <v>376</v>
      </c>
      <c r="Q36">
        <v>428</v>
      </c>
      <c r="R36">
        <v>502</v>
      </c>
      <c r="S36">
        <v>561</v>
      </c>
      <c r="T36">
        <v>629</v>
      </c>
    </row>
    <row r="37" spans="1:20" x14ac:dyDescent="0.25">
      <c r="A37" t="s">
        <v>49</v>
      </c>
      <c r="B37">
        <v>7200</v>
      </c>
      <c r="C37">
        <v>14.5</v>
      </c>
      <c r="D37">
        <v>20.2</v>
      </c>
      <c r="E37">
        <v>31.5</v>
      </c>
      <c r="F37">
        <v>40.700000000000003</v>
      </c>
      <c r="G37">
        <v>55.2</v>
      </c>
      <c r="H37">
        <v>85</v>
      </c>
      <c r="I37">
        <v>103</v>
      </c>
      <c r="J37">
        <v>114</v>
      </c>
      <c r="K37">
        <v>164</v>
      </c>
      <c r="L37">
        <v>167</v>
      </c>
      <c r="M37">
        <v>212</v>
      </c>
      <c r="N37">
        <v>264</v>
      </c>
      <c r="O37">
        <v>326</v>
      </c>
      <c r="P37">
        <v>376</v>
      </c>
      <c r="Q37">
        <v>432</v>
      </c>
      <c r="R37">
        <v>505</v>
      </c>
      <c r="S37">
        <v>563</v>
      </c>
      <c r="T37">
        <v>633</v>
      </c>
    </row>
    <row r="38" spans="1:20" x14ac:dyDescent="0.25">
      <c r="A38" t="s">
        <v>50</v>
      </c>
      <c r="B38">
        <v>8640</v>
      </c>
      <c r="C38">
        <v>14.6</v>
      </c>
      <c r="D38">
        <v>20.399999999999999</v>
      </c>
      <c r="E38">
        <v>31.8</v>
      </c>
      <c r="F38">
        <v>41.1</v>
      </c>
      <c r="G38">
        <v>56</v>
      </c>
      <c r="H38">
        <v>86.5</v>
      </c>
      <c r="I38">
        <v>104</v>
      </c>
      <c r="J38">
        <v>116</v>
      </c>
      <c r="K38">
        <v>165</v>
      </c>
      <c r="L38">
        <v>169</v>
      </c>
      <c r="M38">
        <v>213</v>
      </c>
      <c r="N38">
        <v>265</v>
      </c>
      <c r="O38">
        <v>327</v>
      </c>
      <c r="P38">
        <v>377</v>
      </c>
      <c r="Q38">
        <v>436</v>
      </c>
      <c r="R38">
        <v>510</v>
      </c>
      <c r="S38">
        <v>569</v>
      </c>
      <c r="T38">
        <v>639</v>
      </c>
    </row>
    <row r="39" spans="1:20" x14ac:dyDescent="0.25">
      <c r="A39" t="s">
        <v>51</v>
      </c>
      <c r="B39">
        <v>10080</v>
      </c>
      <c r="C39">
        <v>14.7</v>
      </c>
      <c r="D39">
        <v>20.399999999999999</v>
      </c>
      <c r="E39">
        <v>31.8</v>
      </c>
      <c r="F39">
        <v>41.2</v>
      </c>
      <c r="G39">
        <v>56.3</v>
      </c>
      <c r="H39">
        <v>87.3</v>
      </c>
      <c r="I39">
        <v>105</v>
      </c>
      <c r="J39">
        <v>117</v>
      </c>
      <c r="K39">
        <v>166</v>
      </c>
      <c r="L39">
        <v>169</v>
      </c>
      <c r="M39">
        <v>213</v>
      </c>
      <c r="N39">
        <v>265</v>
      </c>
      <c r="O39">
        <v>328</v>
      </c>
      <c r="P39">
        <v>378</v>
      </c>
      <c r="Q39">
        <v>441</v>
      </c>
      <c r="R39">
        <v>517</v>
      </c>
      <c r="S39">
        <v>578</v>
      </c>
      <c r="T39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455F-8B0B-4EE8-A131-54EC52F3D2BE}">
  <sheetPr codeName="Sheet2"/>
  <dimension ref="A1:Y37"/>
  <sheetViews>
    <sheetView tabSelected="1" workbookViewId="0">
      <selection activeCell="C33" sqref="C33"/>
    </sheetView>
  </sheetViews>
  <sheetFormatPr defaultRowHeight="15" x14ac:dyDescent="0.25"/>
  <cols>
    <col min="1" max="1" width="16.85546875" bestFit="1" customWidth="1"/>
    <col min="2" max="2" width="12.42578125" customWidth="1"/>
  </cols>
  <sheetData>
    <row r="1" spans="1:25" x14ac:dyDescent="0.25">
      <c r="A1" t="s">
        <v>59</v>
      </c>
      <c r="B1">
        <v>3</v>
      </c>
      <c r="G1" t="s">
        <v>57</v>
      </c>
      <c r="H1" t="str" cm="1">
        <f t="array" ref="H1:Y1">_xlfn.LET(
_xlpm.data,raw_IFD!C10:AZ10,
_xlpm.filtered,_xlfn._xlws.FILTER((_xlpm.data),_xlpm.data&lt;&gt;0),
_xlpm.filtered
)</f>
        <v>12EY</v>
      </c>
      <c r="I1" t="str">
        <v>6EY</v>
      </c>
      <c r="J1" t="str">
        <v>4EY</v>
      </c>
      <c r="K1" t="str">
        <v>3EY</v>
      </c>
      <c r="L1" t="str">
        <v>2EY</v>
      </c>
      <c r="M1">
        <v>0.63200000000000001</v>
      </c>
      <c r="N1">
        <v>0.5</v>
      </c>
      <c r="O1" t="str">
        <v>0.5EY</v>
      </c>
      <c r="P1">
        <v>0.2</v>
      </c>
      <c r="Q1" t="str">
        <v>0.2EY</v>
      </c>
      <c r="R1">
        <v>0.1</v>
      </c>
      <c r="S1">
        <v>0.05</v>
      </c>
      <c r="T1">
        <v>0.02</v>
      </c>
      <c r="U1">
        <v>0.01</v>
      </c>
      <c r="V1" t="str">
        <v>1 in 200</v>
      </c>
      <c r="W1" t="str">
        <v>1 in 500</v>
      </c>
      <c r="X1" t="str">
        <v>1 in 1000</v>
      </c>
      <c r="Y1" t="str">
        <v>1 in 2000</v>
      </c>
    </row>
    <row r="2" spans="1:25" s="2" customFormat="1" x14ac:dyDescent="0.25">
      <c r="A2" s="2" t="str">
        <f>raw_IFD!C7</f>
        <v>22.0875 (S)</v>
      </c>
      <c r="B2" s="2" t="str">
        <f>LEFT(A2, FIND(" ", A2) - 1)</f>
        <v>22.0875</v>
      </c>
      <c r="G2" s="2" t="s">
        <v>58</v>
      </c>
      <c r="H2" s="2" t="str" cm="1">
        <f t="array" ref="H2:Y2">_xlfn.XLOOKUP(_xlfn.ANCHORARRAY(H1),raw_IFD!10:10,raw_IFD!10:10,NA(),0)</f>
        <v>12EY</v>
      </c>
      <c r="I2" s="2" t="str">
        <v>6EY</v>
      </c>
      <c r="J2" s="2" t="str">
        <v>4EY</v>
      </c>
      <c r="K2" s="2" t="str">
        <v>3EY</v>
      </c>
      <c r="L2" s="2" t="str">
        <v>2EY</v>
      </c>
      <c r="M2" s="2">
        <v>0.63200000000000001</v>
      </c>
      <c r="N2" s="2">
        <v>0.5</v>
      </c>
      <c r="O2" s="2" t="str">
        <v>0.5EY</v>
      </c>
      <c r="P2" s="2">
        <v>0.2</v>
      </c>
      <c r="Q2" s="2" t="str">
        <v>0.2EY</v>
      </c>
      <c r="R2" s="2">
        <v>0.1</v>
      </c>
      <c r="S2" s="2">
        <v>0.05</v>
      </c>
      <c r="T2" s="2">
        <v>0.02</v>
      </c>
      <c r="U2" s="2">
        <v>0.01</v>
      </c>
      <c r="V2" s="2" t="str">
        <v>1 in 200</v>
      </c>
      <c r="W2" s="2" t="str">
        <v>1 in 500</v>
      </c>
      <c r="X2" s="2" t="str">
        <v>1 in 1000</v>
      </c>
      <c r="Y2" s="2" t="str">
        <v>1 in 2000</v>
      </c>
    </row>
    <row r="3" spans="1:25" x14ac:dyDescent="0.25">
      <c r="A3" t="str">
        <f>raw_IFD!E7</f>
        <v>118.5875 (E)</v>
      </c>
      <c r="B3" s="2" t="str">
        <f>LEFT(A3, FIND(" ", A3) - 1)</f>
        <v>118.5875</v>
      </c>
      <c r="G3" t="s">
        <v>53</v>
      </c>
      <c r="M3">
        <v>0.63200000000000001</v>
      </c>
      <c r="N3">
        <v>0.5</v>
      </c>
      <c r="P3">
        <v>0.2</v>
      </c>
      <c r="R3">
        <v>0.1</v>
      </c>
      <c r="S3">
        <v>0.05</v>
      </c>
      <c r="T3">
        <v>0.02</v>
      </c>
      <c r="U3">
        <v>0.01</v>
      </c>
    </row>
    <row r="4" spans="1:25" s="2" customFormat="1" x14ac:dyDescent="0.25">
      <c r="G4" s="2" t="s">
        <v>54</v>
      </c>
      <c r="H4" s="2" cm="1">
        <f t="array" ref="H4:N4">_xlfn.LET(
    _xlpm.source,_xlfn.ANCHORARRAY( H1),
    _xlpm.filterCriteria, H3:AZ3,
    _xlpm.filteredResults, _xlfn._xlws.FILTER(_xlpm.source, COUNTIF(_xlpm.filterCriteria, _xlpm.source) &gt; 0),
    _xlpm.filteredResults
)</f>
        <v>0.63200000000000001</v>
      </c>
      <c r="I4" s="2">
        <v>0.5</v>
      </c>
      <c r="J4" s="2">
        <v>0.2</v>
      </c>
      <c r="K4" s="2">
        <v>0.1</v>
      </c>
      <c r="L4" s="2">
        <v>0.05</v>
      </c>
      <c r="M4" s="2">
        <v>0.02</v>
      </c>
      <c r="N4" s="2">
        <v>0.01</v>
      </c>
    </row>
    <row r="5" spans="1:25" s="2" customFormat="1" x14ac:dyDescent="0.25">
      <c r="G5" s="2" t="s">
        <v>56</v>
      </c>
      <c r="H5" s="2" cm="1">
        <f t="array" ref="H5:N5">_xlfn.XLOOKUP(_xlfn.ANCHORARRAY(H4),_xlfn.ANCHORARRAY(H1),_xlfn.ANCHORARRAY(H2),NA(),0)</f>
        <v>0.63200000000000001</v>
      </c>
      <c r="I5" s="2">
        <v>0.5</v>
      </c>
      <c r="J5" s="2">
        <v>0.2</v>
      </c>
      <c r="K5" s="2">
        <v>0.1</v>
      </c>
      <c r="L5" s="2">
        <v>0.05</v>
      </c>
      <c r="M5" s="2">
        <v>0.02</v>
      </c>
      <c r="N5" s="2">
        <v>0.01</v>
      </c>
    </row>
    <row r="7" spans="1:25" x14ac:dyDescent="0.25">
      <c r="G7" s="2" t="str">
        <f>_xlfn.CONCAT("IFD data for ",B2, "°S, ", B3,"°E")</f>
        <v>IFD data for 22.0875°S, 118.5875°E</v>
      </c>
    </row>
    <row r="8" spans="1:25" s="2" customFormat="1" x14ac:dyDescent="0.25">
      <c r="A8" s="2" t="s">
        <v>52</v>
      </c>
      <c r="B8" s="2" t="s">
        <v>55</v>
      </c>
      <c r="C8" s="2" t="s">
        <v>53</v>
      </c>
      <c r="D8" s="2" t="s">
        <v>54</v>
      </c>
      <c r="E8" s="2" t="s">
        <v>56</v>
      </c>
      <c r="G8" s="2" t="s">
        <v>10</v>
      </c>
      <c r="H8" s="4" cm="1">
        <f t="array" ref="H8:N8">_xlfn.ANCHORARRAY(H5)</f>
        <v>0.63200000000000001</v>
      </c>
      <c r="I8" s="5">
        <v>0.5</v>
      </c>
      <c r="J8" s="5">
        <v>0.2</v>
      </c>
      <c r="K8" s="5">
        <v>0.1</v>
      </c>
      <c r="L8" s="5">
        <v>0.05</v>
      </c>
      <c r="M8" s="5">
        <v>0.02</v>
      </c>
      <c r="N8" s="5">
        <v>0.01</v>
      </c>
    </row>
    <row r="9" spans="1:25" x14ac:dyDescent="0.25">
      <c r="A9" cm="1">
        <f t="array" ref="A9:A37">_xlfn.LET(
    _xlpm.data, raw_IFD!B11:B50,
    _xlpm.filtered, _xlfn._xlws.FILTER((_xlpm.data), _xlpm.data &lt;&gt;0),
    _xlpm.filtered
)</f>
        <v>1</v>
      </c>
      <c r="B9" t="str" cm="1">
        <f t="array" ref="B9:B37">_xlfn.XLOOKUP(_xlfn.ANCHORARRAY(A9),raw_IFD!B:B,raw_IFD!A:A,NA(),0)</f>
        <v>1 min</v>
      </c>
      <c r="D9" cm="1">
        <f t="array" ref="D9:D22">_xlfn.LET(
    _xlpm.source,_xlfn.ANCHORARRAY( A9),
    _xlpm.filterCriteria, C9:C1004,
    _xlpm.filteredResults, _xlfn._xlws.FILTER(_xlpm.source, COUNTIF(_xlpm.filterCriteria, _xlpm.source) &gt; 0),
    _xlpm.filteredResults
)</f>
        <v>30</v>
      </c>
      <c r="E9" t="str" cm="1">
        <f t="array" ref="E9:E22">_xlfn.XLOOKUP(_xlfn.ANCHORARRAY(D9),_xlfn.ANCHORARRAY(A9),_xlfn.ANCHORARRAY(B9),NA(),0)</f>
        <v>30 min</v>
      </c>
      <c r="G9" t="str" cm="1">
        <f t="array" ref="G9:G22">_xlfn.ANCHORARRAY(E9)</f>
        <v>30 min</v>
      </c>
      <c r="H9" s="3" t="str" cm="1">
        <f t="array" ref="H9:N22">_xlfn.LET(
    _xlpm.columnHeader,_xlfn.ANCHORARRAY( H8),
    _xlpm.rowLabel,_xlfn.ANCHORARRAY( G9),
    _xlpm.dataRange, raw_IFD!C11:AZ200,
    _xlpm.columnRange, raw_IFD!C10:AZ10,
    _xlpm.rowRange, raw_IFD!A11:A200,
    _xlpm.sigFigs, B1,
    _xlpm.value, INDEX(_xlpm.dataRange, MATCH(_xlpm.rowLabel, _xlpm.rowRange, 0), MATCH(_xlpm.columnHeader, _xlpm.columnRange, 0)),
    _xlpm.significantFigures, _xlpm.sigFigs - INT(LOG10(ABS(_xlpm.value))) - 1,
    _xlpm.roundedValue, ROUND(_xlpm.value, _xlpm.significantFigures),
    _xlpm.formattedValue, IF(
        _xlpm.significantFigures &gt; 0,
        TEXT(_xlpm.roundedValue, "0." &amp; REPT("0", _xlpm.significantFigures)),
        TEXT(_xlpm.roundedValue, "0")
    ),
    _xlpm.formattedValue
)</f>
        <v>19.0</v>
      </c>
      <c r="I9" s="3" t="str">
        <v>21.9</v>
      </c>
      <c r="J9" s="3" t="str">
        <v>30.9</v>
      </c>
      <c r="K9" s="3" t="str">
        <v>37.1</v>
      </c>
      <c r="L9" s="3" t="str">
        <v>43.2</v>
      </c>
      <c r="M9" s="3" t="str">
        <v>51.4</v>
      </c>
      <c r="N9" s="3" t="str">
        <v>57.7</v>
      </c>
    </row>
    <row r="10" spans="1:25" x14ac:dyDescent="0.25">
      <c r="A10">
        <v>2</v>
      </c>
      <c r="B10" t="str">
        <v>2 min</v>
      </c>
      <c r="D10">
        <v>60</v>
      </c>
      <c r="E10" t="str">
        <v>1 hour</v>
      </c>
      <c r="G10" t="str">
        <v>1 hour</v>
      </c>
      <c r="H10" s="3" t="str">
        <v>24.4</v>
      </c>
      <c r="I10" s="3" t="str">
        <v>28.0</v>
      </c>
      <c r="J10" s="3" t="str">
        <v>39.6</v>
      </c>
      <c r="K10" s="3" t="str">
        <v>47.4</v>
      </c>
      <c r="L10" s="3" t="str">
        <v>55.1</v>
      </c>
      <c r="M10" s="3" t="str">
        <v>65.4</v>
      </c>
      <c r="N10" s="3" t="str">
        <v>73.4</v>
      </c>
    </row>
    <row r="11" spans="1:25" x14ac:dyDescent="0.25">
      <c r="A11">
        <v>3</v>
      </c>
      <c r="B11" t="str">
        <v>3 min</v>
      </c>
      <c r="D11">
        <v>90</v>
      </c>
      <c r="E11" t="str">
        <v>1.5 hour</v>
      </c>
      <c r="G11" t="str">
        <v>1.5 hour</v>
      </c>
      <c r="H11" s="3" t="str">
        <v>27.5</v>
      </c>
      <c r="I11" s="3" t="str">
        <v>31.7</v>
      </c>
      <c r="J11" s="3" t="str">
        <v>44.9</v>
      </c>
      <c r="K11" s="3" t="str">
        <v>53.9</v>
      </c>
      <c r="L11" s="3" t="str">
        <v>62.9</v>
      </c>
      <c r="M11" s="3" t="str">
        <v>74.8</v>
      </c>
      <c r="N11" s="3" t="str">
        <v>84.2</v>
      </c>
    </row>
    <row r="12" spans="1:25" x14ac:dyDescent="0.25">
      <c r="A12">
        <v>4</v>
      </c>
      <c r="B12" t="str">
        <v>4 min</v>
      </c>
      <c r="D12">
        <v>120</v>
      </c>
      <c r="E12" t="str">
        <v>2 hour</v>
      </c>
      <c r="G12" t="str">
        <v>2 hour</v>
      </c>
      <c r="H12" s="3" t="str">
        <v>29.8</v>
      </c>
      <c r="I12" s="3" t="str">
        <v>34.4</v>
      </c>
      <c r="J12" s="3" t="str">
        <v>49.1</v>
      </c>
      <c r="K12" s="3" t="str">
        <v>59.2</v>
      </c>
      <c r="L12" s="3" t="str">
        <v>69.2</v>
      </c>
      <c r="M12" s="3" t="str">
        <v>82.8</v>
      </c>
      <c r="N12" s="3" t="str">
        <v>93.4</v>
      </c>
    </row>
    <row r="13" spans="1:25" x14ac:dyDescent="0.25">
      <c r="A13">
        <v>5</v>
      </c>
      <c r="B13" t="str">
        <v>5 min</v>
      </c>
      <c r="D13">
        <v>180</v>
      </c>
      <c r="E13" t="str">
        <v>3 hour</v>
      </c>
      <c r="G13" t="str">
        <v>3 hour</v>
      </c>
      <c r="H13" s="3" t="str">
        <v>33.2</v>
      </c>
      <c r="I13" s="3" t="str">
        <v>38.5</v>
      </c>
      <c r="J13" s="3" t="str">
        <v>55.8</v>
      </c>
      <c r="K13" s="3" t="str">
        <v>67.8</v>
      </c>
      <c r="L13" s="3" t="str">
        <v>80.0</v>
      </c>
      <c r="M13" s="3" t="str">
        <v>96.6</v>
      </c>
      <c r="N13" s="3" t="str">
        <v>110</v>
      </c>
    </row>
    <row r="14" spans="1:25" x14ac:dyDescent="0.25">
      <c r="A14">
        <v>10</v>
      </c>
      <c r="B14" t="str">
        <v>10 min</v>
      </c>
      <c r="D14">
        <v>360</v>
      </c>
      <c r="E14" t="str">
        <v>6 hour</v>
      </c>
      <c r="G14" t="str">
        <v>6 hour</v>
      </c>
      <c r="H14" s="3" t="str">
        <v>40.0</v>
      </c>
      <c r="I14" s="3" t="str">
        <v>47.1</v>
      </c>
      <c r="J14" s="3" t="str">
        <v>70.6</v>
      </c>
      <c r="K14" s="3" t="str">
        <v>87.8</v>
      </c>
      <c r="L14" s="3" t="str">
        <v>106</v>
      </c>
      <c r="M14" s="3" t="str">
        <v>131</v>
      </c>
      <c r="N14" s="3" t="str">
        <v>151</v>
      </c>
    </row>
    <row r="15" spans="1:25" x14ac:dyDescent="0.25">
      <c r="A15">
        <v>15</v>
      </c>
      <c r="B15" t="str">
        <v>15 min</v>
      </c>
      <c r="D15">
        <v>540</v>
      </c>
      <c r="E15" t="str">
        <v>9 hour</v>
      </c>
      <c r="G15" t="str">
        <v>9 hour</v>
      </c>
      <c r="H15" s="3" t="str">
        <v>44.8</v>
      </c>
      <c r="I15" s="3" t="str">
        <v>53.2</v>
      </c>
      <c r="J15" s="3" t="str">
        <v>81.8</v>
      </c>
      <c r="K15" s="3" t="str">
        <v>103</v>
      </c>
      <c r="L15" s="3" t="str">
        <v>126</v>
      </c>
      <c r="M15" s="3" t="str">
        <v>158</v>
      </c>
      <c r="N15" s="3" t="str">
        <v>185</v>
      </c>
    </row>
    <row r="16" spans="1:25" x14ac:dyDescent="0.25">
      <c r="A16">
        <v>20</v>
      </c>
      <c r="B16" t="str">
        <v>20 min</v>
      </c>
      <c r="D16">
        <v>720</v>
      </c>
      <c r="E16" t="str">
        <v>12 hour</v>
      </c>
      <c r="G16" t="str">
        <v>12 hour</v>
      </c>
      <c r="H16" s="3" t="str">
        <v>48.8</v>
      </c>
      <c r="I16" s="3" t="str">
        <v>58.3</v>
      </c>
      <c r="J16" s="3" t="str">
        <v>91.1</v>
      </c>
      <c r="K16" s="3" t="str">
        <v>116</v>
      </c>
      <c r="L16" s="3" t="str">
        <v>143</v>
      </c>
      <c r="M16" s="3" t="str">
        <v>182</v>
      </c>
      <c r="N16" s="3" t="str">
        <v>213</v>
      </c>
    </row>
    <row r="17" spans="1:14" x14ac:dyDescent="0.25">
      <c r="A17">
        <v>25</v>
      </c>
      <c r="B17" t="str">
        <v>25 min</v>
      </c>
      <c r="D17">
        <v>1080</v>
      </c>
      <c r="E17" t="str">
        <v>18 hour</v>
      </c>
      <c r="G17" t="str">
        <v>18 hour</v>
      </c>
      <c r="H17" s="3" t="str">
        <v>54.9</v>
      </c>
      <c r="I17" s="3" t="str">
        <v>66.2</v>
      </c>
      <c r="J17" s="3" t="str">
        <v>106</v>
      </c>
      <c r="K17" s="3" t="str">
        <v>137</v>
      </c>
      <c r="L17" s="3" t="str">
        <v>170</v>
      </c>
      <c r="M17" s="3" t="str">
        <v>218</v>
      </c>
      <c r="N17" s="3" t="str">
        <v>257</v>
      </c>
    </row>
    <row r="18" spans="1:14" x14ac:dyDescent="0.25">
      <c r="A18">
        <v>30</v>
      </c>
      <c r="B18" t="str">
        <v>30 min</v>
      </c>
      <c r="C18">
        <v>30</v>
      </c>
      <c r="D18">
        <v>1440</v>
      </c>
      <c r="E18" t="str">
        <v>24 hour</v>
      </c>
      <c r="G18" t="str">
        <v>24 hour</v>
      </c>
      <c r="H18" s="3" t="str">
        <v>59.8</v>
      </c>
      <c r="I18" s="3" t="str">
        <v>72.3</v>
      </c>
      <c r="J18" s="3" t="str">
        <v>117</v>
      </c>
      <c r="K18" s="3" t="str">
        <v>152</v>
      </c>
      <c r="L18" s="3" t="str">
        <v>191</v>
      </c>
      <c r="M18" s="3" t="str">
        <v>244</v>
      </c>
      <c r="N18" s="3" t="str">
        <v>289</v>
      </c>
    </row>
    <row r="19" spans="1:14" x14ac:dyDescent="0.25">
      <c r="A19">
        <v>45</v>
      </c>
      <c r="B19" t="str">
        <v>45 min</v>
      </c>
      <c r="D19">
        <v>1800</v>
      </c>
      <c r="E19" t="str">
        <v>30 hour</v>
      </c>
      <c r="G19" t="str">
        <v>30 hour</v>
      </c>
      <c r="H19" s="3" t="str">
        <v>63.7</v>
      </c>
      <c r="I19" s="3" t="str">
        <v>77.2</v>
      </c>
      <c r="J19" s="3" t="str">
        <v>126</v>
      </c>
      <c r="K19" s="3" t="str">
        <v>164</v>
      </c>
      <c r="L19" s="3" t="str">
        <v>206</v>
      </c>
      <c r="M19" s="3" t="str">
        <v>264</v>
      </c>
      <c r="N19" s="3" t="str">
        <v>313</v>
      </c>
    </row>
    <row r="20" spans="1:14" x14ac:dyDescent="0.25">
      <c r="A20">
        <v>60</v>
      </c>
      <c r="B20" t="str">
        <v>1 hour</v>
      </c>
      <c r="C20">
        <v>60</v>
      </c>
      <c r="D20">
        <v>2160</v>
      </c>
      <c r="E20" t="str">
        <v>36 hour</v>
      </c>
      <c r="G20" t="str">
        <v>36 hour</v>
      </c>
      <c r="H20" s="3" t="str">
        <v>66.9</v>
      </c>
      <c r="I20" s="3" t="str">
        <v>81.3</v>
      </c>
      <c r="J20" s="3" t="str">
        <v>133</v>
      </c>
      <c r="K20" s="3" t="str">
        <v>173</v>
      </c>
      <c r="L20" s="3" t="str">
        <v>219</v>
      </c>
      <c r="M20" s="3" t="str">
        <v>279</v>
      </c>
      <c r="N20" s="3" t="str">
        <v>330</v>
      </c>
    </row>
    <row r="21" spans="1:14" x14ac:dyDescent="0.25">
      <c r="A21">
        <v>90</v>
      </c>
      <c r="B21" t="str">
        <v>1.5 hour</v>
      </c>
      <c r="C21">
        <v>90</v>
      </c>
      <c r="D21">
        <v>2880</v>
      </c>
      <c r="E21" t="str">
        <v>48 hour</v>
      </c>
      <c r="G21" t="str">
        <v>48 hour</v>
      </c>
      <c r="H21" s="3" t="str">
        <v>72.0</v>
      </c>
      <c r="I21" s="3" t="str">
        <v>87.5</v>
      </c>
      <c r="J21" s="3" t="str">
        <v>143</v>
      </c>
      <c r="K21" s="3" t="str">
        <v>187</v>
      </c>
      <c r="L21" s="3" t="str">
        <v>236</v>
      </c>
      <c r="M21" s="3" t="str">
        <v>300</v>
      </c>
      <c r="N21" s="3" t="str">
        <v>352</v>
      </c>
    </row>
    <row r="22" spans="1:14" x14ac:dyDescent="0.25">
      <c r="A22">
        <v>120</v>
      </c>
      <c r="B22" t="str">
        <v>2 hour</v>
      </c>
      <c r="C22">
        <v>120</v>
      </c>
      <c r="D22">
        <v>4320</v>
      </c>
      <c r="E22" t="str">
        <v>72 hour</v>
      </c>
      <c r="G22" t="str">
        <v>72 hour</v>
      </c>
      <c r="H22" s="3" t="str">
        <v>78.7</v>
      </c>
      <c r="I22" s="3" t="str">
        <v>95.5</v>
      </c>
      <c r="J22" s="3" t="str">
        <v>155</v>
      </c>
      <c r="K22" s="3" t="str">
        <v>202</v>
      </c>
      <c r="L22" s="3" t="str">
        <v>254</v>
      </c>
      <c r="M22" s="3" t="str">
        <v>318</v>
      </c>
      <c r="N22" s="3" t="str">
        <v>371</v>
      </c>
    </row>
    <row r="23" spans="1:14" x14ac:dyDescent="0.25">
      <c r="A23">
        <v>180</v>
      </c>
      <c r="B23" t="str">
        <v>3 hour</v>
      </c>
      <c r="C23">
        <v>180</v>
      </c>
      <c r="H23" s="3"/>
      <c r="I23" s="3"/>
      <c r="J23" s="3"/>
      <c r="K23" s="3"/>
      <c r="L23" s="3"/>
      <c r="M23" s="3"/>
      <c r="N23" s="3"/>
    </row>
    <row r="24" spans="1:14" x14ac:dyDescent="0.25">
      <c r="A24">
        <v>270</v>
      </c>
      <c r="B24" t="str">
        <v>4.5 hour</v>
      </c>
      <c r="H24" s="3"/>
      <c r="I24" s="3"/>
      <c r="J24" s="3"/>
      <c r="K24" s="3"/>
      <c r="L24" s="3"/>
      <c r="M24" s="3"/>
      <c r="N24" s="3"/>
    </row>
    <row r="25" spans="1:14" x14ac:dyDescent="0.25">
      <c r="A25">
        <v>360</v>
      </c>
      <c r="B25" t="str">
        <v>6 hour</v>
      </c>
      <c r="C25">
        <v>360</v>
      </c>
      <c r="H25" s="3"/>
      <c r="I25" s="3"/>
      <c r="J25" s="3"/>
      <c r="K25" s="3"/>
      <c r="L25" s="3"/>
      <c r="M25" s="3"/>
      <c r="N25" s="3"/>
    </row>
    <row r="26" spans="1:14" x14ac:dyDescent="0.25">
      <c r="A26">
        <v>540</v>
      </c>
      <c r="B26" t="str">
        <v>9 hour</v>
      </c>
      <c r="C26">
        <v>540</v>
      </c>
      <c r="H26" s="3"/>
      <c r="I26" s="3"/>
      <c r="J26" s="3"/>
      <c r="K26" s="3"/>
      <c r="L26" s="3"/>
      <c r="M26" s="3"/>
      <c r="N26" s="3"/>
    </row>
    <row r="27" spans="1:14" x14ac:dyDescent="0.25">
      <c r="A27">
        <v>720</v>
      </c>
      <c r="B27" t="str">
        <v>12 hour</v>
      </c>
      <c r="C27">
        <v>720</v>
      </c>
      <c r="H27" s="3"/>
      <c r="I27" s="3"/>
      <c r="J27" s="3"/>
      <c r="K27" s="3"/>
      <c r="L27" s="3"/>
      <c r="M27" s="3"/>
      <c r="N27" s="3"/>
    </row>
    <row r="28" spans="1:14" x14ac:dyDescent="0.25">
      <c r="A28">
        <v>1080</v>
      </c>
      <c r="B28" t="str">
        <v>18 hour</v>
      </c>
      <c r="C28">
        <v>1080</v>
      </c>
    </row>
    <row r="29" spans="1:14" x14ac:dyDescent="0.25">
      <c r="A29">
        <v>1440</v>
      </c>
      <c r="B29" t="str">
        <v>24 hour</v>
      </c>
      <c r="C29">
        <v>1440</v>
      </c>
    </row>
    <row r="30" spans="1:14" x14ac:dyDescent="0.25">
      <c r="A30">
        <v>1800</v>
      </c>
      <c r="B30" t="str">
        <v>30 hour</v>
      </c>
      <c r="C30">
        <v>1800</v>
      </c>
    </row>
    <row r="31" spans="1:14" x14ac:dyDescent="0.25">
      <c r="A31">
        <v>2160</v>
      </c>
      <c r="B31" t="str">
        <v>36 hour</v>
      </c>
      <c r="C31">
        <v>2160</v>
      </c>
    </row>
    <row r="32" spans="1:14" x14ac:dyDescent="0.25">
      <c r="A32">
        <v>2880</v>
      </c>
      <c r="B32" t="str">
        <v>48 hour</v>
      </c>
      <c r="C32">
        <v>2880</v>
      </c>
    </row>
    <row r="33" spans="1:3" x14ac:dyDescent="0.25">
      <c r="A33">
        <v>4320</v>
      </c>
      <c r="B33" t="str">
        <v>72 hour</v>
      </c>
      <c r="C33">
        <v>4320</v>
      </c>
    </row>
    <row r="34" spans="1:3" x14ac:dyDescent="0.25">
      <c r="A34">
        <v>5760</v>
      </c>
      <c r="B34" t="str">
        <v>96 hour</v>
      </c>
    </row>
    <row r="35" spans="1:3" x14ac:dyDescent="0.25">
      <c r="A35">
        <v>7200</v>
      </c>
      <c r="B35" t="str">
        <v>120 hour</v>
      </c>
    </row>
    <row r="36" spans="1:3" x14ac:dyDescent="0.25">
      <c r="A36">
        <v>8640</v>
      </c>
      <c r="B36" t="str">
        <v>144 hour</v>
      </c>
    </row>
    <row r="37" spans="1:3" x14ac:dyDescent="0.25">
      <c r="A37">
        <v>10080</v>
      </c>
      <c r="B37" t="str">
        <v>168 hour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raw_IFD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Brook</cp:lastModifiedBy>
  <dcterms:created xsi:type="dcterms:W3CDTF">2024-10-27T03:57:17Z</dcterms:created>
  <dcterms:modified xsi:type="dcterms:W3CDTF">2024-11-21T15:57:37Z</dcterms:modified>
</cp:coreProperties>
</file>