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drawings/drawing8.xml" ContentType="application/vnd.openxmlformats-officedocument.drawingml.chartshapes+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c3b8ea770f0bb644/Desktop/Excel/Ecommerce Sales Analysis/"/>
    </mc:Choice>
  </mc:AlternateContent>
  <xr:revisionPtr revIDLastSave="928" documentId="11_ECFB57D118FC3F51A260E052ACC0876335C39471" xr6:coauthVersionLast="47" xr6:coauthVersionMax="47" xr10:uidLastSave="{9263E6DF-E554-4F93-A830-2BE0508791A7}"/>
  <bookViews>
    <workbookView xWindow="-108" yWindow="-108" windowWidth="23256" windowHeight="12456" firstSheet="1" activeTab="8" xr2:uid="{00000000-000D-0000-FFFF-FFFF00000000}"/>
  </bookViews>
  <sheets>
    <sheet name="combo chart" sheetId="3" r:id="rId1"/>
    <sheet name="waterfall chart" sheetId="4" r:id="rId2"/>
    <sheet name="pie chart" sheetId="5" r:id="rId3"/>
    <sheet name="map chart" sheetId="6" r:id="rId4"/>
    <sheet name="top 5" sheetId="7" r:id="rId5"/>
    <sheet name="kpi" sheetId="13" r:id="rId6"/>
    <sheet name="kpi yoy" sheetId="14" r:id="rId7"/>
    <sheet name="Data" sheetId="1" r:id="rId8"/>
    <sheet name="layout" sheetId="2" r:id="rId9"/>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E53" i="6" l="1"/>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4" i="6"/>
  <c r="M6" i="14"/>
  <c r="L6" i="14"/>
  <c r="K6" i="14"/>
  <c r="J6" i="14"/>
  <c r="I6" i="14"/>
  <c r="O17" i="13"/>
  <c r="L17" i="13"/>
  <c r="I17" i="13"/>
  <c r="B17" i="13"/>
  <c r="E4" i="6"/>
  <c r="E5" i="6"/>
  <c r="E9" i="6"/>
  <c r="E13" i="6"/>
  <c r="E17" i="6"/>
  <c r="E21" i="6"/>
  <c r="E25" i="6"/>
  <c r="E29" i="6"/>
  <c r="E33" i="6"/>
  <c r="E37" i="6"/>
  <c r="E41" i="6"/>
  <c r="E45" i="6"/>
  <c r="E49" i="6"/>
  <c r="E12" i="6"/>
  <c r="E24" i="6"/>
  <c r="E32" i="6"/>
  <c r="E44" i="6"/>
  <c r="E6" i="6"/>
  <c r="E10" i="6"/>
  <c r="E14" i="6"/>
  <c r="E18" i="6"/>
  <c r="E22" i="6"/>
  <c r="E26" i="6"/>
  <c r="E30" i="6"/>
  <c r="E34" i="6"/>
  <c r="E38" i="6"/>
  <c r="E42" i="6"/>
  <c r="E46" i="6"/>
  <c r="E50" i="6"/>
  <c r="E16" i="6"/>
  <c r="E28" i="6"/>
  <c r="E36" i="6"/>
  <c r="E48" i="6"/>
  <c r="E7" i="6"/>
  <c r="E11" i="6"/>
  <c r="E15" i="6"/>
  <c r="E19" i="6"/>
  <c r="E23" i="6"/>
  <c r="E27" i="6"/>
  <c r="E31" i="6"/>
  <c r="E35" i="6"/>
  <c r="E39" i="6"/>
  <c r="E43" i="6"/>
  <c r="E47" i="6"/>
  <c r="E51" i="6"/>
  <c r="E8" i="6"/>
  <c r="E20" i="6"/>
  <c r="E40" i="6"/>
  <c r="E52" i="6"/>
  <c r="D7" i="4"/>
  <c r="D5" i="4"/>
  <c r="D6"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18" i="13"/>
  <c r="E4" i="4"/>
  <c r="E6" i="4"/>
  <c r="E5" i="4"/>
  <c r="E7" i="4"/>
</calcChain>
</file>

<file path=xl/sharedStrings.xml><?xml version="1.0" encoding="utf-8"?>
<sst xmlns="http://schemas.openxmlformats.org/spreadsheetml/2006/main" count="130133" uniqueCount="10960">
  <si>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</si>
  <si>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</si>
  <si>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</si>
  <si>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</si>
  <si>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</si>
  <si>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</si>
  <si>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</si>
  <si>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</si>
  <si>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</si>
  <si>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</si>
  <si>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</si>
  <si>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</si>
  <si>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</si>
  <si>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</si>
  <si>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</si>
  <si>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</si>
  <si>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</si>
  <si>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</si>
  <si>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</si>
  <si>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</si>
  <si>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</si>
  <si>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</si>
  <si>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</si>
  <si>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</si>
  <si>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</si>
  <si>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</si>
  <si>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</si>
  <si>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</si>
  <si>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</si>
  <si>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</si>
  <si>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</si>
  <si>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</si>
  <si>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</si>
  <si>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</si>
  <si>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</si>
  <si>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</si>
  <si>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</si>
  <si>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</si>
  <si>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</si>
  <si>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</si>
  <si>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</si>
  <si>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</si>
  <si>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</si>
  <si>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</si>
  <si>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</si>
  <si>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</si>
  <si>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</si>
  <si>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</si>
  <si>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</si>
  <si>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</si>
  <si>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</si>
  <si>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</si>
  <si>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</si>
  <si>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</si>
  <si>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</si>
  <si>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</si>
  <si>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</si>
  <si>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</si>
  <si>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</si>
  <si>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</si>
  <si>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</si>
  <si>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</si>
  <si>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</si>
  <si>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</si>
  <si>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</si>
  <si>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</si>
  <si>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</si>
  <si>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</si>
  <si>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</si>
  <si>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</si>
  <si>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</si>
  <si>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</si>
  <si>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</si>
  <si>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</si>
  <si>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</si>
  <si>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</si>
  <si>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</si>
  <si>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</si>
  <si>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</si>
  <si>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</si>
  <si>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</si>
  <si>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</si>
  <si>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</si>
  <si>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</si>
  <si>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</si>
  <si>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</si>
  <si>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</si>
  <si>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</si>
  <si>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</si>
  <si>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</si>
  <si>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</si>
  <si>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</si>
  <si>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</si>
  <si>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</si>
  <si>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</si>
  <si>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</si>
  <si>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</si>
  <si>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</si>
  <si>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</si>
  <si>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</si>
  <si>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</si>
  <si>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</si>
  <si>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</si>
  <si>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</si>
  <si>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</si>
  <si>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</si>
  <si>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</si>
  <si>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</si>
  <si>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</si>
  <si>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</si>
  <si>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</si>
  <si>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</si>
  <si>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</si>
  <si>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</si>
  <si>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</si>
  <si>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</si>
  <si>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</si>
  <si>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</si>
  <si>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</si>
  <si>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</si>
  <si>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</si>
  <si>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</si>
  <si>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</si>
  <si>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</si>
  <si>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</si>
  <si>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</si>
  <si>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</si>
  <si>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</si>
  <si>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</si>
  <si>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</si>
  <si>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</si>
  <si>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</si>
  <si>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</si>
  <si>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</si>
  <si>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</si>
  <si>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</si>
  <si>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</si>
  <si>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</si>
  <si>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</si>
  <si>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</si>
  <si>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</si>
  <si>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</si>
  <si>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</si>
  <si>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</si>
  <si>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</si>
  <si>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</si>
  <si>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</si>
  <si>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</si>
  <si>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</si>
  <si>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</si>
  <si>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</si>
  <si>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</si>
  <si>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</si>
  <si>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</si>
  <si>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</si>
  <si>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</si>
  <si>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</si>
  <si>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</si>
  <si>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</si>
  <si>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</si>
  <si>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</si>
  <si>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</si>
  <si>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</si>
  <si>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</si>
  <si>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</si>
  <si>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</si>
  <si>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</si>
  <si>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</si>
  <si>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</si>
  <si>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</si>
  <si>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</si>
  <si>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</si>
  <si>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</si>
  <si>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</si>
  <si>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</si>
  <si>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</si>
  <si>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</si>
  <si>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</si>
  <si>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</si>
  <si>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</si>
  <si>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</si>
  <si>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</si>
  <si>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</si>
  <si>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</si>
  <si>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</si>
  <si>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</si>
  <si>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</si>
  <si>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</si>
  <si>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</si>
  <si>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</si>
  <si>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</si>
  <si>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</si>
  <si>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</si>
  <si>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</si>
  <si>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</si>
  <si>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</si>
  <si>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</si>
  <si>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</si>
  <si>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</si>
  <si>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</si>
  <si>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</si>
  <si>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</si>
  <si>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</si>
  <si>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</si>
  <si>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</si>
  <si>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</si>
  <si>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</si>
  <si>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</si>
  <si>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</si>
  <si>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</si>
  <si>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</si>
  <si>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</si>
  <si>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</si>
  <si>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</si>
  <si>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</si>
  <si>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</si>
  <si>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</si>
  <si>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</si>
  <si>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</si>
  <si>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</si>
  <si>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</si>
  <si>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</si>
  <si>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</si>
  <si>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</si>
  <si>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</si>
  <si>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</si>
  <si>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</si>
  <si>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</si>
  <si>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</si>
  <si>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</si>
  <si>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</si>
  <si>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</si>
  <si>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</si>
  <si>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</si>
  <si>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</si>
  <si>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</si>
  <si>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</si>
  <si>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</si>
  <si>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</si>
  <si>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</si>
  <si>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</si>
  <si>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</si>
  <si>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</si>
  <si>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</si>
  <si>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</si>
  <si>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</si>
  <si>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</si>
  <si>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</si>
  <si>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</si>
  <si>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</si>
  <si>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</si>
  <si>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</si>
  <si>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</si>
  <si>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</si>
  <si>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</si>
  <si>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</si>
  <si>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</si>
  <si>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</si>
  <si>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</si>
  <si>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</si>
  <si>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</si>
  <si>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</si>
  <si>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</si>
  <si>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</si>
  <si>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</si>
  <si>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</si>
  <si>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</si>
  <si>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</si>
  <si>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</si>
  <si>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</si>
  <si>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</si>
  <si>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</si>
  <si>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</si>
  <si>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</si>
  <si>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</si>
  <si>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</si>
  <si>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</si>
  <si>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</si>
  <si>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</si>
  <si>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</si>
  <si>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</si>
  <si>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</si>
  <si>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</si>
  <si>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</si>
  <si>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</si>
  <si>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</si>
  <si>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</si>
  <si>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</si>
  <si>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</si>
  <si>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</si>
  <si>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</si>
  <si>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</si>
  <si>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</si>
  <si>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</si>
  <si>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</si>
  <si>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</si>
  <si>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</si>
  <si>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</si>
  <si>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</si>
  <si>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</si>
  <si>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</si>
  <si>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</si>
  <si>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</si>
  <si>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</si>
  <si>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</si>
  <si>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</si>
  <si>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</si>
  <si>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</si>
  <si>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</si>
  <si>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</si>
  <si>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</si>
  <si>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</si>
  <si>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</si>
  <si>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</si>
  <si>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</si>
  <si>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</si>
  <si>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</si>
  <si>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</si>
  <si>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</si>
  <si>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</si>
  <si>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</si>
  <si>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</si>
  <si>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</si>
  <si>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</si>
  <si>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</si>
  <si>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</si>
  <si>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</si>
  <si>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</si>
  <si>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</si>
  <si>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</si>
  <si>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</si>
  <si>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</si>
  <si>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</si>
  <si>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</si>
  <si>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</si>
  <si>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</si>
  <si>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</si>
  <si>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</si>
  <si>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</si>
  <si>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</si>
  <si>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</si>
  <si>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</si>
  <si>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</si>
  <si>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</si>
  <si>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</si>
  <si>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</si>
  <si>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</si>
  <si>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</si>
  <si>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</si>
  <si>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</si>
  <si>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</si>
  <si>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</si>
  <si>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</si>
  <si>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</si>
  <si>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</si>
  <si>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</si>
  <si>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</si>
  <si>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</si>
  <si>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</si>
  <si>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</si>
  <si>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</si>
  <si>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</si>
  <si>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</si>
  <si>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</si>
  <si>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</si>
  <si>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</si>
  <si>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</si>
  <si>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</si>
  <si>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</si>
  <si>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</si>
  <si>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</si>
  <si>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</si>
  <si>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</si>
  <si>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</si>
  <si>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</si>
  <si>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</si>
  <si>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</si>
  <si>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</si>
  <si>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</si>
  <si>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</si>
  <si>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</si>
  <si>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</si>
  <si>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</si>
  <si>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</si>
  <si>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</si>
  <si>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</si>
  <si>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</si>
  <si>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</si>
  <si>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</si>
  <si>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</si>
  <si>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</si>
  <si>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</si>
  <si>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</si>
  <si>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</si>
  <si>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</si>
  <si>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</si>
  <si>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</si>
  <si>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</si>
  <si>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</si>
  <si>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</si>
  <si>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</si>
  <si>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</si>
  <si>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</si>
  <si>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</si>
  <si>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</si>
  <si>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</si>
  <si>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</si>
  <si>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</si>
  <si>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</si>
  <si>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</si>
  <si>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</si>
  <si>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</si>
  <si>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</si>
  <si>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</si>
  <si>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</si>
  <si>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</si>
  <si>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</si>
  <si>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</si>
  <si>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</si>
  <si>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</si>
  <si>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</si>
  <si>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</si>
  <si>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</si>
  <si>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</si>
  <si>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</si>
  <si>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</si>
  <si>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</si>
  <si>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</si>
  <si>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</si>
  <si>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</si>
  <si>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</si>
  <si>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</si>
  <si>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</si>
  <si>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</si>
  <si>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</si>
  <si>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</si>
  <si>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</si>
  <si>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</si>
  <si>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</si>
  <si>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</si>
  <si>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</si>
  <si>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</si>
  <si>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</si>
  <si>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</si>
  <si>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</si>
  <si>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</si>
  <si>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</si>
  <si>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</si>
  <si>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</si>
  <si>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</si>
  <si>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</si>
  <si>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</si>
  <si>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</si>
  <si>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</si>
  <si>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</si>
  <si>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</si>
  <si>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</si>
  <si>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</si>
  <si>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</si>
  <si>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</si>
  <si>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</si>
  <si>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</si>
  <si>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</si>
  <si>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</si>
  <si>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</si>
  <si>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</si>
  <si>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</si>
  <si>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</si>
  <si>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</si>
  <si>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</si>
  <si>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</si>
  <si>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</si>
  <si>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</si>
  <si>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</si>
  <si>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</si>
  <si>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</si>
  <si>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</si>
  <si>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</si>
  <si>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</si>
  <si>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</si>
  <si>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</si>
  <si>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</si>
  <si>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</si>
  <si>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</si>
  <si>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</si>
  <si>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</si>
  <si>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</si>
  <si>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</si>
  <si>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</si>
  <si>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</si>
  <si>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</si>
  <si>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</si>
  <si>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</si>
  <si>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</si>
  <si>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</si>
  <si>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</si>
  <si>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</si>
  <si>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</si>
  <si>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</si>
  <si>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</si>
  <si>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</si>
  <si>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</si>
  <si>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</si>
  <si>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</si>
  <si>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</si>
  <si>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</si>
  <si>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</si>
  <si>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</si>
  <si>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</si>
  <si>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</si>
  <si>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</si>
  <si>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</si>
  <si>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</si>
  <si>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</si>
  <si>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</si>
  <si>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</si>
  <si>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</si>
  <si>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</si>
  <si>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</si>
  <si>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</si>
  <si>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</si>
  <si>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</si>
  <si>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</si>
  <si>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</si>
  <si>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</si>
  <si>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</si>
  <si>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</si>
  <si>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</si>
  <si>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</si>
  <si>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</si>
  <si>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</si>
  <si>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</si>
  <si>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</si>
  <si>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</si>
  <si>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</si>
  <si>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</si>
  <si>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</si>
  <si>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</si>
  <si>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</si>
  <si>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</si>
  <si>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</si>
  <si>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</si>
  <si>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</si>
  <si>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</si>
  <si>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</si>
  <si>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</si>
  <si>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</si>
  <si>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</si>
  <si>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</si>
  <si>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</si>
  <si>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</si>
  <si>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</si>
  <si>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</si>
  <si>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</si>
  <si>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</si>
  <si>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</si>
  <si>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</si>
  <si>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</si>
  <si>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</si>
  <si>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</si>
  <si>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</si>
  <si>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</si>
  <si>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</si>
  <si>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</si>
  <si>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</si>
  <si>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</si>
  <si>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</si>
  <si>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</si>
  <si>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</si>
  <si>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</si>
  <si>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</si>
  <si>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</si>
  <si>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</si>
  <si>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</si>
  <si>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</si>
  <si>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</si>
  <si>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</si>
  <si>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</si>
  <si>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</si>
  <si>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</si>
  <si>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</si>
  <si>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</si>
  <si>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</si>
  <si>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</si>
  <si>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</si>
  <si>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</si>
  <si>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</si>
  <si>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</si>
  <si>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</si>
  <si>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</si>
  <si>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</si>
  <si>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</si>
  <si>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</si>
  <si>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</si>
  <si>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</si>
  <si>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</si>
  <si>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</si>
  <si>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</si>
  <si>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</si>
  <si>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</si>
  <si>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</si>
  <si>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</si>
  <si>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</si>
  <si>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</si>
  <si>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</si>
  <si>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</si>
  <si>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</si>
  <si>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</si>
  <si>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</si>
  <si>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</si>
  <si>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</si>
  <si>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</si>
  <si>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</si>
  <si>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</si>
  <si>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</si>
  <si>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</si>
  <si>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</si>
  <si>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</si>
  <si>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</si>
  <si>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</si>
  <si>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</si>
  <si>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</si>
  <si>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</si>
  <si>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</si>
  <si>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</si>
  <si>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</si>
  <si>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</si>
  <si>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</si>
  <si>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</si>
  <si>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</si>
  <si>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</si>
  <si>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</si>
  <si>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</si>
  <si>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</si>
  <si>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</si>
  <si>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</si>
  <si>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</si>
  <si>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</si>
  <si>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</si>
  <si>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</si>
  <si>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</si>
  <si>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</si>
  <si>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</si>
  <si>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</si>
  <si>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</si>
  <si>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</si>
  <si>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</si>
  <si>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</si>
  <si>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</si>
  <si>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</si>
  <si>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</si>
  <si>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</si>
  <si>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</si>
  <si>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</si>
  <si>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</si>
  <si>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</si>
  <si>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</si>
  <si>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</si>
  <si>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</si>
  <si>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</si>
  <si>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</si>
  <si>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</si>
  <si>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</si>
  <si>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</si>
  <si>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</si>
  <si>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</si>
  <si>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</si>
  <si>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</si>
  <si>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</si>
  <si>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</si>
  <si>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</si>
  <si>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</si>
  <si>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</si>
  <si>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</si>
  <si>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</si>
  <si>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</si>
  <si>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</si>
  <si>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</si>
  <si>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</si>
  <si>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</si>
  <si>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</si>
  <si>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</si>
  <si>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</si>
  <si>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</si>
  <si>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</si>
  <si>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</si>
  <si>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</si>
  <si>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</si>
  <si>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</si>
  <si>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</si>
  <si>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</si>
  <si>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</si>
  <si>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</si>
  <si>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</si>
  <si>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</si>
  <si>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</si>
  <si>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</si>
  <si>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</si>
  <si>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</si>
  <si>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</si>
  <si>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</si>
  <si>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</si>
  <si>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</si>
  <si>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</si>
  <si>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</si>
  <si>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</si>
  <si>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</si>
  <si>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</si>
  <si>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</si>
  <si>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</si>
  <si>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</si>
  <si>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</si>
  <si>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</si>
  <si>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</si>
  <si>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</si>
  <si>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</si>
  <si>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</si>
  <si>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</si>
  <si>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</si>
  <si>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</si>
  <si>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</si>
  <si>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</si>
  <si>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</si>
  <si>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</si>
  <si>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</si>
  <si>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</si>
  <si>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</si>
  <si>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</si>
  <si>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</si>
  <si>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</si>
  <si>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</si>
  <si>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</si>
  <si>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</si>
  <si>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</si>
  <si>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</si>
  <si>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</si>
  <si>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</si>
  <si>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</si>
  <si>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</si>
  <si>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</si>
  <si>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</si>
  <si>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</si>
  <si>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</si>
  <si>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</si>
  <si>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</si>
  <si>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</si>
  <si>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</si>
  <si>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</si>
  <si>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</si>
  <si>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</si>
  <si>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</si>
  <si>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</si>
  <si>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</si>
  <si>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</si>
  <si>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</si>
  <si>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</si>
  <si>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</si>
  <si>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</si>
  <si>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</si>
  <si>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</si>
  <si>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</si>
  <si>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</si>
  <si>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</si>
  <si>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</si>
  <si>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</si>
  <si>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</si>
  <si>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</si>
  <si>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</si>
  <si>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</si>
  <si>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</si>
  <si>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</si>
  <si>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</si>
  <si>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</si>
  <si>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</si>
  <si>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</si>
  <si>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</si>
  <si>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</si>
  <si>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</si>
  <si>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</si>
  <si>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</si>
  <si>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</si>
  <si>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</si>
  <si>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</si>
  <si>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</si>
  <si>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</si>
  <si>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</si>
  <si>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</si>
  <si>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</si>
  <si>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</si>
  <si>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</si>
  <si>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</si>
  <si>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</si>
  <si>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</si>
  <si>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</si>
  <si>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</si>
  <si>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</si>
  <si>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</si>
  <si>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</si>
  <si>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</si>
  <si>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</si>
  <si>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</si>
  <si>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</si>
  <si>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</si>
  <si>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</si>
  <si>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</si>
  <si>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</si>
  <si>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</si>
  <si>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</si>
  <si>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</si>
  <si>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</si>
  <si>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</si>
  <si>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</si>
  <si>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</si>
  <si>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</si>
  <si>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</si>
  <si>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</si>
  <si>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</si>
  <si>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</si>
  <si>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</si>
  <si>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</si>
  <si>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</si>
  <si>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</si>
  <si>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</si>
  <si>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</si>
  <si>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</si>
  <si>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</si>
  <si>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</si>
  <si>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</si>
  <si>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</si>
  <si>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</si>
  <si>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</si>
  <si>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</si>
  <si>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</si>
  <si>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</si>
  <si>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</si>
  <si>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</si>
  <si>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</si>
  <si>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</si>
  <si>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</si>
  <si>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</si>
  <si>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</si>
  <si>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</si>
  <si>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</si>
  <si>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</si>
  <si>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</si>
  <si>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</si>
  <si>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</si>
  <si>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</si>
  <si>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</si>
  <si>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</si>
  <si>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</si>
  <si>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</si>
  <si>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</si>
  <si>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</si>
  <si>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</si>
  <si>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</si>
  <si>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</si>
  <si>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</si>
  <si>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</si>
  <si>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</si>
  <si>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</si>
  <si>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</si>
  <si>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</si>
  <si>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</si>
  <si>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</si>
  <si>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</si>
  <si>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</si>
  <si>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</si>
  <si>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</si>
  <si>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</si>
  <si>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</si>
  <si>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</si>
  <si>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</si>
  <si>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</si>
  <si>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</si>
  <si>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</si>
  <si>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</si>
  <si>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</si>
  <si>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</si>
  <si>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</si>
  <si>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</si>
  <si>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</si>
  <si>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</si>
  <si>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</si>
  <si>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</si>
  <si>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</si>
  <si>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</si>
  <si>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</si>
  <si>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</si>
  <si>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</si>
  <si>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</si>
  <si>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</si>
  <si>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</si>
  <si>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</si>
  <si>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</si>
  <si>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</si>
  <si>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</si>
  <si>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</si>
  <si>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</si>
  <si>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</si>
  <si>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</si>
  <si>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</si>
  <si>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</si>
  <si>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</si>
  <si>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</si>
  <si>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</si>
  <si>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</si>
  <si>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</si>
  <si>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</si>
  <si>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</si>
  <si>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</si>
  <si>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</si>
  <si>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</si>
  <si>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</si>
  <si>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</si>
  <si>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</si>
  <si>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</si>
  <si>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</si>
  <si>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</si>
  <si>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</si>
  <si>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</si>
  <si>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</si>
  <si>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</si>
  <si>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</si>
  <si>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</si>
  <si>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</si>
  <si>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</si>
  <si>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</si>
  <si>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</si>
  <si>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</si>
  <si>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</si>
  <si>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</si>
  <si>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</si>
  <si>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</si>
  <si>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</si>
  <si>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</si>
  <si>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</si>
  <si>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</si>
  <si>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</si>
  <si>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</si>
  <si>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</si>
  <si>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</si>
  <si>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</si>
  <si>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</si>
  <si>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</si>
  <si>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</si>
  <si>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</si>
  <si>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</si>
  <si>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</si>
  <si>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</si>
  <si>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</si>
  <si>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</si>
  <si>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</si>
  <si>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</si>
  <si>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</si>
  <si>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</si>
  <si>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</si>
  <si>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</si>
  <si>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</si>
  <si>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</si>
  <si>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</si>
  <si>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</si>
  <si>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</si>
  <si>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</si>
  <si>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</si>
  <si>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</si>
  <si>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</si>
  <si>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</si>
  <si>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</si>
  <si>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</si>
  <si>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</si>
  <si>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</si>
  <si>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</si>
  <si>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</si>
  <si>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</si>
  <si>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</si>
  <si>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</si>
  <si>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</si>
  <si>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</si>
  <si>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</si>
  <si>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</si>
  <si>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</si>
  <si>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</si>
  <si>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</si>
  <si>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</si>
  <si>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</si>
  <si>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</si>
  <si>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</si>
  <si>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</si>
  <si>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</si>
  <si>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</si>
  <si>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</si>
  <si>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</si>
  <si>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</si>
  <si>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</si>
  <si>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</si>
  <si>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</si>
  <si>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</si>
  <si>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</si>
  <si>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</si>
  <si>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</si>
  <si>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</si>
  <si>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</si>
  <si>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</si>
  <si>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</si>
  <si>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</si>
  <si>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</si>
  <si>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</si>
  <si>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</si>
  <si>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</si>
  <si>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</si>
  <si>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</si>
  <si>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</si>
  <si>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</si>
  <si>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</si>
  <si>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</si>
  <si>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</si>
  <si>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</si>
  <si>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</si>
  <si>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</si>
  <si>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</si>
  <si>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</si>
  <si>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</si>
  <si>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</si>
  <si>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</si>
  <si>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</si>
  <si>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</si>
  <si>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</si>
  <si>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</si>
  <si>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</si>
  <si>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</si>
  <si>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</si>
  <si>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</si>
  <si>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</si>
  <si>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</si>
  <si>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</si>
  <si>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</si>
  <si>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</si>
  <si>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</si>
  <si>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</si>
  <si>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</si>
  <si>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</si>
  <si>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</si>
  <si>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</si>
  <si>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</si>
  <si>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</si>
  <si>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</si>
  <si>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</si>
  <si>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</si>
  <si>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</si>
  <si>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</si>
  <si>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</si>
  <si>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</si>
  <si>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</si>
  <si>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</si>
  <si>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</si>
  <si>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</si>
  <si>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</si>
  <si>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</si>
  <si>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</si>
  <si>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</si>
  <si>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</si>
  <si>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</si>
  <si>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</si>
  <si>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</si>
  <si>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</si>
  <si>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</si>
  <si>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</si>
  <si>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</si>
  <si>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</si>
  <si>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</si>
  <si>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</si>
  <si>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</si>
  <si>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</si>
  <si>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</si>
  <si>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</si>
  <si>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</si>
  <si>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</si>
  <si>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</si>
  <si>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</si>
  <si>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</si>
  <si>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</si>
  <si>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</si>
  <si>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</si>
  <si>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</si>
  <si>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</si>
  <si>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</si>
  <si>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</si>
  <si>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</si>
  <si>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</si>
  <si>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</si>
  <si>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</si>
  <si>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</si>
  <si>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</si>
  <si>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</si>
  <si>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</si>
  <si>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</si>
  <si>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</si>
  <si>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</si>
  <si>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</si>
  <si>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</si>
  <si>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</si>
  <si>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</si>
  <si>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</si>
  <si>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</si>
  <si>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</si>
  <si>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</si>
  <si>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</si>
  <si>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</si>
  <si>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</si>
  <si>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</si>
  <si>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</si>
  <si>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</si>
  <si>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</si>
  <si>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</si>
  <si>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</si>
  <si>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</si>
  <si>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</si>
  <si>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</si>
  <si>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</si>
  <si>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</si>
  <si>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</si>
  <si>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</si>
  <si>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</si>
  <si>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</si>
  <si>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</si>
  <si>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</si>
  <si>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</si>
  <si>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</si>
  <si>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</si>
  <si>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</si>
  <si>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</si>
  <si>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</si>
  <si>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</si>
  <si>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</si>
  <si>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</si>
  <si>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</si>
  <si>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</si>
  <si>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</si>
  <si>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</si>
  <si>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</si>
  <si>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</si>
  <si>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</si>
  <si>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</si>
  <si>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</si>
  <si>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</si>
  <si>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</si>
  <si>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</si>
  <si>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</si>
  <si>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</si>
  <si>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</si>
  <si>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</si>
  <si>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</si>
  <si>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</si>
  <si>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</si>
  <si>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</si>
  <si>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</si>
  <si>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</si>
  <si>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</si>
  <si>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</si>
  <si>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</si>
  <si>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</si>
  <si>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</si>
  <si>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</si>
  <si>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</si>
  <si>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</si>
  <si>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</si>
  <si>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</si>
  <si>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</si>
  <si>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</si>
  <si>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</si>
  <si>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</si>
  <si>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</si>
  <si>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</si>
  <si>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</si>
  <si>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</si>
  <si>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</si>
  <si>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</si>
  <si>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</si>
  <si>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</si>
  <si>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</si>
  <si>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</si>
  <si>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</si>
  <si>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</si>
  <si>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</si>
  <si>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</si>
  <si>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</si>
  <si>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</si>
  <si>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</si>
  <si>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</si>
  <si>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</si>
  <si>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</si>
  <si>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</si>
  <si>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</si>
  <si>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</si>
  <si>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</si>
  <si>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</si>
  <si>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</si>
  <si>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</si>
  <si>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</si>
  <si>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</si>
  <si>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</si>
  <si>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</si>
  <si>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</si>
  <si>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</si>
  <si>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</si>
  <si>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</si>
  <si>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</si>
  <si>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</si>
  <si>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</si>
  <si>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</si>
  <si>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</si>
  <si>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</si>
  <si>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</si>
  <si>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</si>
  <si>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</si>
  <si>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</si>
  <si>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</si>
  <si>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</si>
  <si>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</si>
  <si>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</si>
  <si>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</si>
  <si>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</si>
  <si>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</si>
  <si>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</si>
  <si>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</si>
  <si>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</si>
  <si>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</si>
  <si>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</si>
  <si>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</si>
  <si>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</si>
  <si>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</si>
  <si>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</si>
  <si>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</si>
  <si>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</si>
  <si>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</si>
  <si>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</si>
  <si>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</si>
  <si>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</si>
  <si>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</si>
  <si>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</si>
  <si>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</si>
  <si>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</si>
  <si>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</si>
  <si>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</si>
  <si>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</si>
  <si>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</si>
  <si>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</si>
  <si>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</si>
  <si>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</si>
  <si>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</si>
  <si>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</si>
  <si>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</si>
  <si>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</si>
  <si>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</si>
  <si>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</si>
  <si>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</si>
  <si>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</si>
  <si>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</si>
  <si>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</si>
  <si>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</si>
  <si>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</si>
  <si>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</si>
  <si>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</si>
  <si>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</si>
  <si>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</si>
  <si>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</si>
  <si>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</si>
  <si>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</si>
  <si>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</si>
  <si>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</si>
  <si>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</si>
  <si>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</si>
  <si>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</si>
  <si>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</si>
  <si>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</si>
  <si>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</si>
  <si>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</si>
  <si>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</si>
  <si>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</si>
  <si>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</si>
  <si>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</si>
  <si>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</si>
  <si>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</si>
  <si>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</si>
  <si>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</si>
  <si>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</si>
  <si>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</si>
  <si>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</si>
  <si>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</si>
  <si>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</si>
  <si>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</si>
  <si>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</si>
  <si>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</si>
  <si>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</si>
  <si>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</si>
  <si>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</si>
  <si>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</si>
  <si>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</si>
  <si>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</si>
  <si>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</si>
  <si>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</si>
  <si>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</si>
  <si>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</si>
  <si>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</si>
  <si>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</si>
  <si>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</si>
  <si>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</si>
  <si>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</si>
  <si>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</si>
  <si>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</si>
  <si>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</si>
  <si>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</si>
  <si>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</si>
  <si>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</si>
  <si>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</si>
  <si>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</si>
  <si>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</si>
  <si>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</si>
  <si>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</si>
  <si>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</si>
  <si>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</si>
  <si>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</si>
  <si>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</si>
  <si>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</si>
  <si>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</si>
  <si>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</si>
  <si>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</si>
  <si>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</si>
  <si>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</si>
  <si>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</si>
  <si>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</si>
  <si>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</si>
  <si>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</si>
  <si>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</si>
  <si>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</si>
  <si>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</si>
  <si>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</si>
  <si>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</si>
  <si>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</si>
  <si>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</si>
  <si>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</si>
  <si>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</si>
  <si>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</si>
  <si>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</si>
  <si>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</si>
  <si>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</si>
  <si>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</si>
  <si>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</si>
  <si>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</si>
  <si>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</si>
  <si>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</si>
  <si>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</si>
  <si>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</si>
  <si>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</si>
  <si>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</si>
  <si>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</si>
  <si>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</si>
  <si>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</si>
  <si>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</si>
  <si>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</si>
  <si>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</si>
  <si>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</si>
  <si>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</si>
  <si>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</si>
  <si>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</si>
  <si>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</si>
  <si>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</si>
  <si>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</si>
  <si>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</si>
  <si>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</si>
  <si>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</si>
  <si>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</si>
  <si>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</si>
  <si>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</si>
  <si>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</si>
  <si>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</si>
  <si>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</si>
  <si>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</si>
  <si>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</si>
  <si>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</si>
  <si>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</si>
  <si>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</si>
  <si>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</si>
  <si>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</si>
  <si>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</si>
  <si>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</si>
  <si>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</si>
  <si>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</si>
  <si>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</si>
  <si>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</si>
  <si>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</si>
  <si>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</si>
  <si>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</si>
  <si>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</si>
  <si>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</si>
  <si>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</si>
  <si>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</si>
  <si>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</si>
  <si>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</si>
  <si>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</si>
  <si>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</si>
  <si>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</si>
  <si>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</si>
  <si>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</si>
  <si>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</si>
  <si>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</si>
  <si>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</si>
  <si>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</si>
  <si>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</si>
  <si>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</si>
  <si>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</si>
  <si>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</si>
  <si>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</si>
  <si>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</si>
  <si>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</si>
  <si>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</si>
  <si>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</si>
  <si>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</si>
  <si>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</si>
  <si>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</si>
  <si>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</si>
  <si>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</si>
  <si>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</si>
  <si>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</si>
  <si>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</si>
  <si>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</si>
  <si>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</si>
  <si>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</si>
  <si>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</si>
  <si>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</si>
  <si>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</si>
  <si>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</si>
  <si>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</si>
  <si>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</si>
  <si>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</si>
  <si>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</si>
  <si>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</si>
  <si>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</si>
  <si>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</si>
  <si>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</si>
  <si>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</si>
  <si>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</si>
  <si>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</si>
  <si>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</si>
  <si>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</si>
  <si>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</si>
  <si>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</si>
  <si>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</si>
  <si>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</si>
  <si>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</si>
  <si>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</si>
  <si>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</si>
  <si>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</si>
  <si>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</si>
  <si>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</si>
  <si>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</si>
  <si>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</si>
  <si>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</si>
  <si>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</si>
  <si>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</si>
  <si>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</si>
  <si>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</si>
  <si>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</si>
  <si>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</si>
  <si>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</si>
  <si>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</si>
  <si>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</si>
  <si>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</si>
  <si>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</si>
  <si>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</si>
  <si>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</si>
  <si>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</si>
  <si>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</si>
  <si>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</si>
  <si>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</si>
  <si>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</si>
  <si>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</si>
  <si>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</si>
  <si>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</si>
  <si>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</si>
  <si>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</si>
  <si>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</si>
  <si>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</si>
  <si>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</si>
  <si>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</si>
  <si>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</si>
  <si>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</si>
  <si>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</si>
  <si>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</si>
  <si>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</si>
  <si>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</si>
  <si>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</si>
  <si>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</si>
  <si>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</si>
  <si>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</si>
  <si>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</si>
  <si>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</si>
  <si>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</si>
  <si>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</si>
  <si>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</si>
  <si>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</si>
  <si>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</si>
  <si>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</si>
  <si>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</si>
  <si>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</si>
  <si>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</si>
  <si>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</si>
  <si>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</si>
  <si>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</si>
  <si>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</si>
  <si>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</si>
  <si>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</si>
  <si>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</si>
  <si>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</si>
  <si>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</si>
  <si>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</si>
  <si>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</si>
  <si>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</si>
  <si>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</si>
  <si>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</si>
  <si>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</si>
  <si>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</si>
  <si>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</si>
  <si>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</si>
  <si>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</si>
  <si>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</si>
  <si>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</si>
  <si>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</si>
  <si>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</si>
  <si>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</si>
  <si>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</si>
  <si>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</si>
  <si>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</si>
  <si>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</si>
  <si>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</si>
  <si>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</si>
  <si>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</si>
  <si>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</si>
  <si>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</si>
  <si>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</si>
  <si>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</si>
  <si>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</si>
  <si>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</si>
  <si>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</si>
  <si>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</si>
  <si>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</si>
  <si>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</si>
  <si>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</si>
  <si>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</si>
  <si>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</si>
  <si>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</si>
  <si>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</si>
  <si>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</si>
  <si>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</si>
  <si>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</si>
  <si>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</si>
  <si>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</si>
  <si>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</si>
  <si>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</si>
  <si>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</si>
  <si>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</si>
  <si>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</si>
  <si>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</si>
  <si>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</si>
  <si>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</si>
  <si>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</si>
  <si>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</si>
  <si>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</si>
  <si>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</si>
  <si>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</si>
  <si>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</si>
  <si>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</si>
  <si>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</si>
  <si>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</si>
  <si>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</si>
  <si>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</si>
  <si>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</si>
  <si>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</si>
  <si>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</si>
  <si>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</si>
  <si>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</si>
  <si>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</si>
  <si>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</si>
  <si>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</si>
  <si>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</si>
  <si>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</si>
  <si>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</si>
  <si>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</si>
  <si>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</si>
  <si>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</si>
  <si>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</si>
  <si>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</si>
  <si>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</si>
  <si>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</si>
  <si>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</si>
  <si>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</si>
  <si>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</si>
  <si>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</si>
  <si>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</si>
  <si>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</si>
  <si>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</si>
  <si>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</si>
  <si>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</si>
  <si>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</si>
  <si>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</si>
  <si>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</si>
  <si>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</si>
  <si>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</si>
  <si>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</si>
  <si>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</si>
  <si>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</si>
  <si>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</si>
  <si>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</si>
  <si>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</si>
  <si>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</si>
  <si>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</si>
  <si>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</si>
  <si>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</si>
  <si>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</si>
  <si>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</si>
  <si>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</si>
  <si>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</si>
  <si>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</si>
  <si>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</si>
  <si>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</si>
  <si>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</si>
  <si>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</si>
  <si>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</si>
  <si>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</si>
  <si>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</si>
  <si>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</si>
  <si>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</si>
  <si>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</si>
  <si>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</si>
  <si>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</si>
  <si>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</si>
  <si>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</si>
  <si>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</si>
  <si>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</si>
  <si>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</si>
  <si>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</si>
  <si>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</si>
  <si>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</si>
  <si>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</si>
  <si>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</si>
  <si>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</si>
  <si>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</si>
  <si>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</si>
  <si>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</si>
  <si>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</si>
  <si>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</si>
  <si>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</si>
  <si>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</si>
  <si>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</si>
  <si>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</si>
  <si>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</si>
  <si>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</si>
  <si>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</si>
  <si>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</si>
  <si>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</si>
  <si>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</si>
  <si>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</si>
  <si>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</si>
  <si>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</si>
  <si>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</si>
  <si>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</si>
  <si>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</si>
  <si>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</si>
  <si>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</si>
  <si>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</si>
  <si>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</si>
  <si>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</si>
  <si>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</si>
  <si>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</si>
  <si>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</si>
  <si>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</si>
  <si>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</si>
  <si>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</si>
  <si>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</si>
  <si>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</si>
  <si>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</si>
  <si>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</si>
  <si>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</si>
  <si>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</si>
  <si>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</si>
  <si>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</si>
  <si>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</si>
  <si>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</si>
  <si>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</si>
  <si>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</si>
  <si>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</si>
  <si>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</si>
  <si>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</si>
  <si>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</si>
  <si>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</si>
  <si>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</si>
  <si>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</si>
  <si>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</si>
  <si>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</si>
  <si>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</si>
  <si>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</si>
  <si>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</si>
  <si>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</si>
  <si>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</si>
  <si>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</si>
  <si>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</si>
  <si>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</si>
  <si>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</si>
  <si>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</si>
  <si>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</si>
  <si>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</si>
  <si>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</si>
  <si>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</si>
  <si>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</si>
  <si>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</si>
  <si>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</si>
  <si>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</si>
  <si>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</si>
  <si>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</si>
  <si>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</si>
  <si>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</si>
  <si>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</si>
  <si>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</si>
  <si>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</si>
  <si>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</si>
  <si>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</si>
  <si>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</si>
  <si>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</si>
  <si>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</si>
  <si>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</si>
  <si>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</si>
  <si>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</si>
  <si>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</si>
  <si>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</si>
  <si>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</si>
  <si>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</si>
  <si>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</si>
  <si>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</si>
  <si>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</si>
  <si>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</si>
  <si>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</si>
  <si>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</si>
  <si>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</si>
  <si>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</si>
  <si>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</si>
  <si>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</si>
  <si>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</si>
  <si>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</si>
  <si>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</si>
  <si>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</si>
  <si>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</si>
  <si>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</si>
  <si>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</si>
  <si>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</si>
  <si>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</si>
  <si>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</si>
  <si>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</si>
  <si>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</si>
  <si>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</si>
  <si>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</si>
  <si>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</si>
  <si>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</si>
  <si>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</si>
  <si>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</si>
  <si>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</si>
  <si>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</si>
  <si>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</si>
  <si>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</si>
  <si>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</si>
  <si>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</si>
  <si>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</si>
  <si>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</si>
  <si>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</si>
  <si>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</si>
  <si>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</si>
  <si>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</si>
  <si>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</si>
  <si>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</si>
  <si>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</si>
  <si>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</si>
  <si>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</si>
  <si>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</si>
  <si>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</si>
  <si>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</si>
  <si>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</si>
  <si>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</si>
  <si>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</si>
  <si>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</si>
  <si>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</si>
  <si>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</si>
  <si>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</si>
  <si>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</si>
  <si>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</si>
  <si>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</si>
  <si>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</si>
  <si>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</si>
  <si>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</si>
  <si>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</si>
  <si>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</si>
  <si>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</si>
  <si>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</si>
  <si>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</si>
  <si>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</si>
  <si>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</si>
  <si>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</si>
  <si>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</si>
  <si>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</si>
  <si>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</si>
  <si>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</si>
  <si>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</si>
  <si>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</si>
  <si>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</si>
  <si>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</si>
  <si>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</si>
  <si>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</si>
  <si>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</si>
  <si>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</si>
  <si>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</si>
  <si>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</si>
  <si>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</si>
  <si>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</si>
  <si>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</si>
  <si>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</si>
  <si>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</si>
  <si>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</si>
  <si>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</si>
  <si>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</si>
  <si>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</si>
  <si>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</si>
  <si>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</si>
  <si>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</si>
  <si>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</si>
  <si>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</si>
  <si>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</si>
  <si>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</si>
  <si>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</si>
  <si>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</si>
  <si>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</si>
  <si>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</si>
  <si>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</si>
  <si>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</si>
  <si>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</si>
  <si>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</si>
  <si>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</si>
  <si>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</si>
  <si>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</si>
  <si>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</si>
  <si>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</si>
  <si>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</si>
  <si>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</si>
  <si>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</si>
  <si>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</si>
  <si>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</si>
  <si>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</si>
  <si>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</si>
  <si>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</si>
  <si>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</si>
  <si>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</si>
  <si>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</si>
  <si>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</si>
  <si>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</si>
  <si>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</si>
  <si>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</si>
  <si>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</si>
  <si>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</si>
  <si>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</si>
  <si>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</si>
  <si>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</si>
  <si>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</si>
  <si>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</si>
  <si>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</si>
  <si>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</si>
  <si>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</si>
  <si>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</si>
  <si>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</si>
  <si>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</si>
  <si>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</si>
  <si>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</si>
  <si>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</si>
  <si>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</si>
  <si>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</si>
  <si>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</si>
  <si>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</si>
  <si>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</si>
  <si>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</si>
  <si>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</si>
  <si>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</si>
  <si>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</si>
  <si>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</si>
  <si>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</si>
  <si>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</si>
  <si>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</si>
  <si>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</si>
  <si>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</si>
  <si>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</si>
  <si>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</si>
  <si>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</si>
  <si>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</si>
  <si>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</si>
  <si>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</si>
  <si>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</si>
  <si>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</si>
  <si>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</si>
  <si>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</si>
  <si>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</si>
  <si>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</si>
  <si>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</si>
  <si>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</si>
  <si>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</si>
  <si>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</si>
  <si>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</si>
  <si>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</si>
  <si>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</si>
  <si>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</si>
  <si>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</si>
  <si>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</si>
  <si>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</si>
  <si>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</si>
  <si>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</si>
  <si>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</si>
  <si>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</si>
  <si>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</si>
  <si>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</si>
  <si>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</si>
  <si>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</si>
  <si>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</si>
  <si>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</si>
  <si>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</si>
  <si>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</si>
  <si>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</si>
  <si>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</si>
  <si>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</si>
  <si>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</si>
  <si>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</si>
  <si>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</si>
  <si>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</si>
  <si>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</si>
  <si>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</si>
  <si>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</si>
  <si>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</si>
  <si>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</si>
  <si>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</si>
  <si>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</si>
  <si>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</si>
  <si>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</si>
  <si>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</si>
  <si>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</si>
  <si>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</si>
  <si>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</si>
  <si>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</si>
  <si>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</si>
  <si>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</si>
  <si>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</si>
  <si>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</si>
  <si>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</si>
  <si>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</si>
  <si>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</si>
  <si>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</si>
  <si>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</si>
  <si>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</si>
  <si>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</si>
  <si>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</si>
  <si>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</si>
  <si>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</si>
  <si>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</si>
  <si>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</si>
  <si>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</si>
  <si>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</si>
  <si>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</si>
  <si>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</si>
  <si>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</si>
  <si>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</si>
  <si>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</si>
  <si>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</si>
  <si>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</si>
  <si>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</si>
  <si>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</si>
  <si>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</si>
  <si>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</si>
  <si>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</si>
  <si>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</si>
  <si>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</si>
  <si>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</si>
  <si>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</si>
  <si>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</si>
  <si>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</si>
  <si>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</si>
  <si>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</si>
  <si>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</si>
  <si>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</si>
  <si>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</si>
  <si>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</si>
  <si>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</si>
  <si>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</si>
  <si>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</si>
  <si>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</si>
  <si>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</si>
  <si>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</si>
  <si>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</si>
  <si>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</si>
  <si>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</si>
  <si>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</si>
  <si>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</si>
  <si>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</si>
  <si>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</si>
  <si>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</si>
  <si>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</si>
  <si>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</si>
  <si>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</si>
  <si>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</si>
  <si>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</si>
  <si>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</si>
  <si>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</si>
  <si>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</si>
  <si>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</si>
  <si>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</si>
  <si>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</si>
  <si>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</si>
  <si>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</si>
  <si>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</si>
  <si>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</si>
  <si>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</si>
  <si>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</si>
  <si>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</si>
  <si>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</si>
  <si>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</si>
  <si>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</si>
  <si>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</si>
  <si>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</si>
  <si>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</si>
  <si>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</si>
  <si>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</si>
  <si>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</si>
  <si>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</si>
  <si>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</si>
  <si>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</si>
  <si>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</si>
  <si>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</si>
  <si>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</si>
  <si>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</si>
  <si>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</si>
  <si>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</si>
  <si>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</si>
  <si>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</si>
  <si>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</si>
  <si>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</si>
  <si>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</si>
  <si>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</si>
  <si>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</si>
  <si>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</si>
  <si>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</si>
  <si>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</si>
  <si>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</si>
  <si>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</si>
  <si>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</si>
  <si>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</si>
  <si>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</si>
  <si>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</si>
  <si>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</si>
  <si>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</si>
  <si>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</si>
  <si>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</si>
  <si>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</si>
  <si>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</si>
  <si>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</si>
  <si>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</si>
  <si>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</si>
  <si>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</si>
  <si>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</si>
  <si>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</si>
  <si>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</si>
  <si>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</si>
  <si>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</si>
  <si>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</si>
  <si>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</si>
  <si>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</si>
  <si>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</si>
  <si>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</si>
  <si>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</si>
  <si>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</si>
  <si>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</si>
  <si>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</si>
  <si>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</si>
  <si>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</si>
  <si>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</si>
  <si>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</si>
  <si>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</si>
  <si>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</si>
  <si>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</si>
  <si>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</si>
  <si>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</si>
  <si>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</si>
  <si>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</si>
  <si>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</si>
  <si>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</si>
  <si>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</si>
  <si>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</si>
  <si>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</si>
  <si>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</si>
  <si>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</si>
  <si>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</si>
  <si>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</si>
  <si>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</si>
  <si>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</si>
  <si>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</si>
  <si>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</si>
  <si>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</si>
  <si>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</si>
  <si>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</si>
  <si>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</si>
  <si>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</si>
  <si>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</si>
  <si>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</si>
  <si>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</si>
  <si>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</si>
  <si>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</si>
  <si>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</si>
  <si>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</si>
  <si>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</si>
  <si>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</si>
  <si>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</si>
  <si>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</si>
  <si>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</si>
  <si>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</si>
  <si>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</si>
  <si>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</si>
  <si>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</si>
  <si>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</si>
  <si>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</si>
  <si>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</si>
  <si>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</si>
  <si>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</si>
  <si>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</si>
  <si>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</si>
  <si>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</si>
  <si>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</si>
  <si>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</si>
  <si>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</si>
  <si>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</si>
  <si>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</si>
  <si>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</si>
  <si>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</si>
  <si>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</si>
  <si>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</si>
  <si>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</si>
  <si>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</si>
  <si>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</si>
  <si>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</si>
  <si>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</si>
  <si>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</si>
  <si>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</si>
  <si>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</si>
  <si>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</si>
  <si>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</si>
  <si>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</si>
  <si>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</si>
  <si>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</si>
  <si>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</si>
  <si>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</si>
  <si>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</si>
  <si>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</si>
  <si>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</si>
  <si>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</si>
  <si>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</si>
  <si>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</si>
  <si>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</si>
  <si>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</si>
  <si>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</si>
  <si>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</si>
  <si>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</si>
  <si>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</si>
  <si>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</si>
  <si>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</si>
  <si>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</si>
  <si>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</si>
  <si>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</si>
  <si>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</si>
  <si>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</si>
  <si>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</si>
  <si>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</si>
  <si>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</si>
  <si>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</si>
  <si>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</si>
  <si>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</si>
  <si>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</si>
  <si>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</si>
  <si>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</si>
  <si>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</si>
  <si>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</si>
  <si>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</si>
  <si>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</si>
  <si>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</si>
  <si>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</si>
  <si>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</si>
  <si>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</si>
  <si>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</si>
  <si>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</si>
  <si>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</si>
  <si>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</si>
  <si>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</si>
  <si>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</si>
  <si>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</si>
  <si>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</si>
  <si>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</si>
  <si>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</si>
  <si>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</si>
  <si>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</si>
  <si>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</si>
  <si>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</si>
  <si>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</si>
  <si>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</si>
  <si>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</si>
  <si>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</si>
  <si>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</si>
  <si>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</si>
  <si>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</si>
  <si>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</si>
  <si>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</si>
  <si>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</si>
  <si>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</si>
  <si>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</si>
  <si>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</si>
  <si>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</si>
  <si>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</si>
  <si>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</si>
  <si>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</si>
  <si>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</si>
  <si>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</si>
  <si>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</si>
  <si>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</si>
  <si>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</si>
  <si>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</si>
  <si>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</si>
  <si>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</si>
  <si>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</si>
  <si>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</si>
  <si>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</si>
  <si>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</si>
  <si>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</si>
  <si>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</si>
  <si>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</si>
  <si>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</si>
  <si>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</si>
  <si>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</si>
  <si>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</si>
  <si>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</si>
  <si>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</si>
  <si>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</si>
  <si>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</si>
  <si>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</si>
  <si>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</si>
  <si>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</si>
  <si>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</si>
  <si>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</si>
  <si>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</si>
  <si>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</si>
  <si>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</si>
  <si>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</si>
  <si>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</si>
  <si>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</si>
  <si>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</si>
  <si>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</si>
  <si>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</si>
  <si>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</si>
  <si>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</si>
  <si>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</si>
  <si>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</si>
  <si>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</si>
  <si>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</si>
  <si>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</si>
  <si>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</si>
  <si>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</si>
  <si>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</si>
  <si>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</si>
  <si>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</si>
  <si>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</si>
  <si>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</si>
  <si>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</si>
  <si>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</si>
  <si>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</si>
  <si>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</si>
  <si>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</si>
  <si>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</si>
  <si>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</si>
  <si>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</si>
  <si>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</si>
  <si>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</si>
  <si>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</si>
  <si>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</si>
  <si>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</si>
  <si>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</si>
  <si>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</si>
  <si>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</si>
  <si>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</si>
  <si>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</si>
  <si>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</si>
  <si>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</si>
  <si>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</si>
  <si>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</si>
  <si>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</si>
  <si>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</si>
  <si>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</si>
  <si>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</si>
  <si>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</si>
  <si>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</si>
  <si>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</si>
  <si>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</si>
  <si>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</si>
  <si>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</si>
  <si>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</si>
  <si>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</si>
  <si>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</si>
  <si>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</si>
  <si>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</si>
  <si>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</si>
  <si>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</si>
  <si>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</si>
  <si>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</si>
  <si>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</si>
  <si>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</si>
  <si>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</si>
  <si>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</si>
  <si>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</si>
  <si>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</si>
  <si>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</si>
  <si>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</si>
  <si>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</si>
  <si>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</si>
  <si>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</si>
  <si>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</si>
  <si>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</si>
  <si>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</si>
  <si>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</si>
  <si>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</si>
  <si>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</si>
  <si>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</si>
  <si>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</si>
  <si>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</si>
  <si>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</si>
  <si>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</si>
  <si>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</si>
  <si>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</si>
  <si>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</si>
  <si>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</si>
  <si>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</si>
  <si>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</si>
  <si>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</si>
  <si>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</si>
  <si>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</si>
  <si>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</si>
  <si>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</si>
  <si>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</si>
  <si>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</si>
  <si>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</si>
  <si>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</si>
  <si>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</si>
  <si>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</si>
  <si>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</si>
  <si>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</si>
  <si>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</si>
  <si>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</si>
  <si>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</si>
  <si>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</si>
  <si>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</si>
  <si>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</si>
  <si>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</si>
  <si>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</si>
  <si>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</si>
  <si>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</si>
  <si>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</si>
  <si>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</si>
  <si>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</si>
  <si>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</si>
  <si>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</si>
  <si>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</si>
  <si>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</si>
  <si>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</si>
  <si>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</si>
  <si>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</si>
  <si>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</si>
  <si>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</si>
  <si>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</si>
  <si>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</si>
  <si>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</si>
  <si>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</si>
  <si>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</si>
  <si>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</si>
  <si>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</si>
  <si>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</si>
  <si>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</si>
  <si>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</si>
  <si>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</si>
  <si>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</si>
  <si>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</si>
  <si>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</si>
  <si>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</si>
  <si>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</si>
  <si>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</si>
  <si>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</si>
  <si>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</si>
  <si>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</si>
  <si>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</si>
  <si>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</si>
  <si>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</si>
  <si>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</si>
  <si>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</si>
  <si>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</si>
  <si>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</si>
  <si>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</si>
  <si>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</si>
  <si>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</si>
  <si>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</si>
  <si>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</si>
  <si>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</si>
  <si>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</si>
  <si>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</si>
  <si>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</si>
  <si>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</si>
  <si>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</si>
  <si>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</si>
  <si>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</si>
  <si>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</si>
  <si>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</si>
  <si>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</si>
  <si>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</si>
  <si>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</si>
  <si>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</si>
  <si>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</si>
  <si>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</si>
  <si>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</si>
  <si>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</si>
  <si>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</si>
  <si>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</si>
  <si>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</si>
  <si>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</si>
  <si>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</si>
  <si>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</si>
  <si>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</si>
  <si>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</si>
  <si>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</si>
  <si>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</si>
  <si>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</si>
  <si>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</si>
  <si>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</si>
  <si>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</si>
  <si>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</si>
  <si>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</si>
  <si>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</si>
  <si>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</si>
  <si>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</si>
  <si>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</si>
  <si>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</si>
  <si>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</si>
  <si>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</si>
  <si>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</si>
  <si>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</si>
  <si>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</si>
  <si>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</si>
  <si>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</si>
  <si>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</si>
  <si>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</si>
  <si>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</si>
  <si>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</si>
  <si>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</si>
  <si>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</si>
  <si>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</si>
  <si>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</si>
  <si>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</si>
  <si>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</si>
  <si>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</si>
  <si>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</si>
  <si>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</si>
  <si>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</si>
  <si>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</si>
  <si>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</si>
  <si>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</si>
  <si>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</si>
  <si>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</si>
  <si>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</si>
  <si>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</si>
  <si>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</si>
  <si>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</si>
  <si>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</si>
  <si>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</si>
  <si>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</si>
  <si>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</si>
  <si>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</si>
  <si>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</si>
  <si>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</si>
  <si>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</si>
  <si>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</si>
  <si>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</si>
  <si>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</si>
  <si>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</si>
  <si>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</si>
  <si>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</si>
  <si>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</si>
  <si>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</si>
  <si>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</si>
  <si>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</si>
  <si>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</si>
  <si>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</si>
  <si>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</si>
  <si>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</si>
  <si>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</si>
  <si>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</si>
  <si>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</si>
  <si>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</si>
  <si>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</si>
  <si>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</si>
  <si>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</si>
  <si>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</si>
  <si>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</si>
  <si>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</si>
  <si>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</si>
  <si>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</si>
  <si>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</si>
  <si>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</si>
  <si>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</si>
  <si>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</si>
  <si>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</si>
  <si>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</si>
  <si>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</si>
  <si>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</si>
  <si>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</si>
  <si>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</si>
  <si>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</si>
  <si>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</si>
  <si>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</si>
  <si>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</si>
  <si>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</si>
  <si>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</si>
  <si>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</si>
  <si>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</si>
  <si>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</si>
  <si>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</si>
  <si>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</si>
  <si>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</si>
  <si>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</si>
  <si>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</si>
  <si>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</si>
  <si>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</si>
  <si>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</si>
  <si>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</si>
  <si>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</si>
  <si>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</si>
  <si>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</si>
  <si>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</si>
  <si>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</si>
  <si>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</si>
  <si>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</si>
  <si>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</si>
  <si>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</si>
  <si>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</si>
  <si>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</si>
  <si>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</si>
  <si>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</si>
  <si>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</si>
  <si>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</si>
  <si>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</si>
  <si>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</si>
  <si>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</si>
  <si>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</si>
  <si>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</si>
  <si>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</si>
  <si>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</si>
  <si>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</si>
  <si>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</si>
  <si>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</si>
  <si>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</si>
  <si>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</si>
  <si>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</si>
  <si>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</si>
  <si>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</si>
  <si>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</si>
  <si>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</si>
  <si>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</si>
  <si>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</si>
  <si>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</si>
  <si>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</si>
  <si>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</si>
  <si>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</si>
  <si>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</si>
  <si>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</si>
  <si>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</si>
  <si>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</si>
  <si>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</si>
  <si>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</si>
  <si>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</si>
  <si>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</si>
  <si>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</si>
  <si>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</si>
  <si>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</si>
  <si>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</si>
  <si>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</si>
  <si>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</si>
  <si>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</si>
  <si>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</si>
  <si>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</si>
  <si>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</si>
  <si>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</si>
  <si>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</si>
  <si>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</si>
  <si>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</si>
  <si>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</si>
  <si>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</si>
  <si>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</si>
  <si>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</si>
  <si>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</si>
  <si>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</si>
  <si>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</si>
  <si>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</si>
  <si>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</si>
  <si>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</si>
  <si>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</si>
  <si>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</si>
  <si>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</si>
  <si>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</si>
  <si>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</si>
  <si>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</si>
  <si>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</si>
  <si>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</si>
  <si>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</si>
  <si>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</si>
  <si>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</si>
  <si>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</si>
  <si>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</si>
  <si>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</si>
  <si>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</si>
  <si>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</si>
  <si>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</si>
  <si>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</si>
  <si>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</si>
  <si>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</si>
  <si>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</si>
  <si>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</si>
  <si>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</si>
  <si>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</si>
  <si>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</si>
  <si>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</si>
  <si>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</si>
  <si>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</si>
  <si>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</si>
  <si>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</si>
  <si>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</si>
  <si>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</si>
  <si>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</si>
  <si>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</si>
  <si>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</si>
  <si>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</si>
  <si>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</si>
  <si>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</si>
  <si>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</si>
  <si>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</si>
  <si>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</si>
  <si>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</si>
  <si>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</si>
  <si>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</si>
  <si>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</si>
  <si>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</si>
  <si>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</si>
  <si>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</si>
  <si>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</si>
  <si>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</si>
  <si>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</si>
  <si>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</si>
  <si>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</si>
  <si>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</si>
  <si>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</si>
  <si>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</si>
  <si>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</si>
  <si>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</si>
  <si>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</si>
  <si>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</si>
  <si>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</si>
  <si>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</si>
  <si>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</si>
  <si>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</si>
  <si>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</si>
  <si>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</si>
  <si>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</si>
  <si>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</si>
  <si>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</si>
  <si>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</si>
  <si>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</si>
  <si>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</si>
  <si>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</si>
  <si>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</si>
  <si>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</si>
  <si>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</si>
  <si>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</si>
  <si>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</si>
  <si>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</si>
  <si>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</si>
  <si>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</si>
  <si>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</si>
  <si>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</si>
  <si>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</si>
  <si>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</si>
  <si>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</si>
  <si>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</si>
  <si>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</si>
  <si>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</si>
  <si>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</si>
  <si>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</si>
  <si>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</si>
  <si>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</si>
  <si>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</si>
  <si>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</si>
  <si>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</si>
  <si>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</si>
  <si>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</si>
  <si>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</si>
  <si>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</si>
  <si>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</si>
  <si>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</si>
  <si>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</si>
  <si>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</si>
  <si>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</si>
  <si>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</si>
  <si>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</si>
  <si>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</si>
  <si>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</si>
  <si>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</si>
  <si>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</si>
  <si>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</si>
  <si>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</si>
  <si>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</si>
  <si>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</si>
  <si>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</si>
  <si>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</si>
  <si>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</si>
  <si>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</si>
  <si>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</si>
  <si>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</si>
  <si>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</si>
  <si>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</si>
  <si>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</si>
  <si>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</si>
  <si>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</si>
  <si>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</si>
  <si>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</si>
  <si>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</si>
  <si>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</si>
  <si>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</si>
  <si>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</si>
  <si>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</si>
  <si>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</si>
  <si>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</si>
  <si>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</si>
  <si>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</si>
  <si>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</si>
  <si>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</si>
  <si>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</si>
  <si>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</si>
  <si>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</si>
  <si>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</si>
  <si>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</si>
  <si>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</si>
  <si>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</si>
  <si>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</si>
  <si>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</si>
  <si>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</si>
  <si>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</si>
  <si>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</si>
  <si>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</si>
  <si>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</si>
  <si>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</si>
  <si>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</si>
  <si>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</si>
  <si>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</si>
  <si>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</si>
  <si>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</si>
  <si>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</si>
  <si>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</si>
  <si>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</si>
  <si>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</si>
  <si>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</si>
  <si>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</si>
  <si>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</si>
  <si>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</si>
  <si>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</si>
  <si>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</si>
  <si>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</si>
  <si>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</si>
  <si>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</si>
  <si>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</si>
  <si>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</si>
  <si>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</si>
  <si>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</si>
  <si>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</si>
  <si>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</si>
  <si>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</si>
  <si>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</si>
  <si>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</si>
  <si>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</si>
  <si>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</si>
  <si>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</si>
  <si>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</si>
  <si>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</si>
  <si>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</si>
  <si>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</si>
  <si>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</si>
  <si>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</si>
  <si>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</si>
  <si>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</si>
  <si>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</si>
  <si>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</si>
  <si>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</si>
  <si>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</si>
  <si>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</si>
  <si>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</si>
  <si>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</si>
  <si>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</si>
  <si>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</si>
  <si>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</si>
  <si>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</si>
  <si>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</si>
  <si>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</si>
  <si>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</si>
  <si>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</si>
  <si>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</si>
  <si>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</si>
  <si>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</si>
  <si>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</si>
  <si>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</si>
  <si>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</si>
  <si>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</si>
  <si>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</si>
  <si>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</si>
  <si>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</si>
  <si>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</si>
  <si>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</si>
  <si>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</si>
  <si>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</si>
  <si>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</si>
  <si>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</si>
  <si>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</si>
  <si>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</si>
  <si>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</si>
  <si>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</si>
  <si>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</si>
  <si>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</si>
  <si>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</si>
  <si>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</si>
  <si>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</si>
  <si>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</si>
  <si>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</si>
  <si>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</si>
  <si>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</si>
  <si>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</si>
  <si>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</si>
  <si>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</si>
  <si>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</si>
  <si>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</si>
  <si>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</si>
  <si>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</si>
  <si>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</si>
  <si>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</si>
  <si>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</si>
  <si>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</si>
  <si>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</si>
  <si>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</si>
  <si>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</si>
  <si>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</si>
  <si>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</si>
  <si>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</si>
  <si>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</si>
  <si>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</si>
  <si>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</si>
  <si>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</si>
  <si>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</si>
  <si>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</si>
  <si>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</si>
  <si>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</si>
  <si>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</si>
  <si>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</si>
  <si>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</si>
  <si>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</si>
  <si>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</si>
  <si>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</si>
  <si>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</si>
  <si>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</si>
  <si>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</si>
  <si>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</si>
  <si>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</si>
  <si>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</si>
  <si>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</si>
  <si>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</si>
  <si>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</si>
  <si>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</si>
  <si>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</si>
  <si>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</si>
  <si>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</si>
  <si>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</si>
  <si>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</si>
  <si>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</si>
  <si>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</si>
  <si>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</si>
  <si>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</si>
  <si>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</si>
  <si>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</si>
  <si>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</si>
  <si>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</si>
  <si>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</si>
  <si>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</si>
  <si>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</si>
  <si>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</si>
  <si>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</si>
  <si>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</si>
  <si>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</si>
  <si>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</si>
  <si>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</si>
  <si>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</si>
  <si>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</si>
  <si>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</si>
  <si>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</si>
  <si>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</si>
  <si>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</si>
  <si>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</si>
  <si>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</si>
  <si>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</si>
  <si>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</si>
  <si>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</si>
  <si>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</si>
  <si>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</si>
  <si>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</si>
  <si>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</si>
  <si>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</si>
  <si>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</si>
  <si>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</si>
  <si>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</si>
  <si>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</si>
  <si>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</si>
  <si>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</si>
  <si>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</si>
  <si>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</si>
  <si>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</si>
  <si>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</si>
  <si>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</si>
  <si>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</si>
  <si>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</si>
  <si>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</si>
  <si>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</si>
  <si>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</si>
  <si>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</si>
  <si>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</si>
  <si>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</si>
  <si>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</si>
  <si>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</si>
  <si>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</si>
  <si>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</si>
  <si>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</si>
  <si>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</si>
  <si>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</si>
  <si>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</si>
  <si>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</si>
  <si>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</si>
  <si>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</si>
  <si>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</si>
  <si>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</si>
  <si>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</si>
  <si>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</si>
  <si>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</si>
  <si>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</si>
  <si>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</si>
  <si>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</si>
  <si>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</si>
  <si>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</si>
  <si>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</si>
  <si>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</si>
  <si>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</si>
  <si>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</si>
  <si>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</si>
  <si>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</si>
  <si>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</si>
  <si>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</si>
  <si>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</si>
  <si>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</si>
  <si>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</si>
  <si>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</si>
  <si>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</si>
  <si>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</si>
  <si>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</si>
  <si>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</si>
  <si>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</si>
  <si>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</si>
  <si>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</si>
  <si>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</si>
  <si>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</si>
  <si>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</si>
  <si>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</si>
  <si>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</si>
  <si>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</si>
  <si>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</si>
  <si>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</si>
  <si>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</si>
  <si>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</si>
  <si>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</si>
  <si>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</si>
  <si>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</si>
  <si>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</si>
  <si>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</si>
  <si>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</si>
  <si>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</si>
  <si>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</si>
  <si>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</si>
  <si>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</si>
  <si>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</si>
  <si>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</si>
  <si>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</si>
  <si>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</si>
  <si>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</si>
  <si>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</si>
  <si>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</si>
  <si>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</si>
  <si>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</si>
  <si>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</si>
  <si>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</si>
  <si>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</si>
  <si>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</si>
  <si>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</si>
  <si>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</si>
  <si>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</si>
  <si>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</si>
  <si>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</si>
  <si>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</si>
  <si>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</si>
  <si>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</si>
  <si>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</si>
  <si>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</si>
  <si>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</si>
  <si>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</si>
  <si>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</si>
  <si>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</si>
  <si>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</si>
  <si>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</si>
  <si>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</si>
  <si>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</si>
  <si>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</si>
  <si>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</si>
  <si>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</si>
  <si>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</si>
  <si>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</si>
  <si>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</si>
  <si>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</si>
  <si>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</si>
  <si>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</si>
  <si>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</si>
  <si>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</si>
  <si>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</si>
  <si>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</si>
  <si>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</si>
  <si>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</si>
  <si>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</si>
  <si>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</si>
  <si>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</si>
  <si>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</si>
  <si>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</si>
  <si>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</si>
  <si>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</si>
  <si>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</si>
  <si>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</si>
  <si>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</si>
  <si>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</si>
  <si>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</si>
  <si>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</si>
  <si>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</si>
  <si>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</si>
  <si>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</si>
  <si>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</si>
  <si>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</si>
  <si>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</si>
  <si>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</si>
  <si>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</si>
  <si>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</si>
  <si>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</si>
  <si>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</si>
  <si>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</si>
  <si>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</si>
  <si>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</si>
  <si>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</si>
  <si>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</si>
  <si>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</si>
  <si>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</si>
  <si>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</si>
  <si>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</si>
  <si>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</si>
  <si>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</si>
  <si>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</si>
  <si>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</si>
  <si>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</si>
  <si>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</si>
  <si>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</si>
  <si>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</si>
  <si>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</si>
  <si>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</si>
  <si>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</si>
  <si>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</si>
  <si>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</si>
  <si>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</si>
  <si>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</si>
  <si>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</si>
  <si>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</si>
  <si>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</si>
  <si>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</si>
  <si>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</si>
  <si>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</si>
  <si>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</si>
  <si>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</si>
  <si>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</si>
  <si>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</si>
  <si>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</si>
  <si>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</si>
  <si>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</si>
  <si>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</si>
  <si>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</si>
  <si>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</si>
  <si>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</si>
  <si>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</si>
  <si>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</si>
  <si>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</si>
  <si>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</si>
  <si>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</si>
  <si>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</si>
  <si>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</si>
  <si>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</si>
  <si>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</si>
  <si>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</si>
  <si>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</si>
  <si>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</si>
  <si>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</si>
  <si>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</si>
  <si>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</si>
  <si>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</si>
  <si>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</si>
  <si>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</si>
  <si>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</si>
  <si>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</si>
  <si>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</si>
  <si>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</si>
  <si>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</si>
  <si>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</si>
  <si>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</si>
  <si>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</si>
  <si>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</si>
  <si>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</si>
  <si>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</si>
  <si>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</si>
  <si>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</si>
  <si>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</si>
  <si>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</si>
  <si>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</si>
  <si>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</si>
  <si>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</si>
  <si>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</si>
  <si>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</si>
  <si>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</si>
  <si>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</si>
  <si>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</si>
  <si>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</si>
  <si>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</si>
  <si>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</si>
  <si>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</si>
  <si>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</si>
  <si>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</si>
  <si>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</si>
  <si>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</si>
  <si>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</si>
  <si>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</si>
  <si>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</si>
  <si>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</si>
  <si>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</si>
  <si>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</si>
  <si>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</si>
  <si>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</si>
  <si>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</si>
  <si>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</si>
  <si>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</si>
  <si>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</si>
  <si>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</si>
  <si>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</si>
  <si>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</si>
  <si>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</si>
  <si>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</si>
  <si>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</si>
  <si>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</si>
  <si>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</si>
  <si>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</si>
  <si>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</si>
  <si>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</si>
  <si>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</si>
  <si>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</si>
  <si>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</si>
  <si>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</si>
  <si>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</si>
  <si>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</si>
  <si>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</si>
  <si>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</si>
  <si>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</si>
  <si>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</si>
  <si>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</si>
  <si>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</si>
  <si>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</si>
  <si>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</si>
  <si>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</si>
  <si>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</si>
  <si>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</si>
  <si>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</si>
  <si>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</si>
  <si>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</si>
  <si>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</si>
  <si>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</si>
  <si>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</si>
  <si>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</si>
  <si>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</si>
  <si>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</si>
  <si>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</si>
  <si>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</si>
  <si>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</si>
  <si>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</si>
  <si>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</si>
  <si>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</si>
  <si>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</si>
  <si>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</si>
  <si>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</si>
  <si>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</si>
  <si>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</si>
  <si>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</si>
  <si>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</si>
  <si>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</si>
  <si>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</si>
  <si>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</si>
  <si>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</si>
  <si>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</si>
  <si>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</si>
  <si>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</si>
  <si>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</si>
  <si>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</si>
  <si>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</si>
  <si>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</si>
  <si>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</si>
  <si>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</si>
  <si>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</si>
  <si>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</si>
  <si>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</si>
  <si>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</si>
  <si>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</si>
  <si>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</si>
  <si>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</si>
  <si>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</si>
  <si>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</si>
  <si>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</si>
  <si>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</si>
  <si>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</si>
  <si>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</si>
  <si>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</si>
  <si>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</si>
  <si>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</si>
  <si>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</si>
  <si>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</si>
  <si>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</si>
  <si>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</si>
  <si>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</si>
  <si>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</si>
  <si>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</si>
  <si>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</si>
  <si>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</si>
  <si>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</si>
  <si>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</si>
  <si>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</si>
  <si>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</si>
  <si>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</si>
  <si>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</si>
  <si>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</si>
  <si>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</si>
  <si>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</si>
  <si>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</si>
  <si>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</si>
  <si>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</si>
  <si>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</si>
  <si>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</si>
  <si>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</si>
  <si>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</si>
  <si>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</si>
  <si>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</si>
  <si>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</si>
  <si>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</si>
  <si>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</si>
  <si>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</si>
  <si>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</si>
  <si>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</si>
  <si>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</si>
  <si>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</si>
  <si>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</si>
  <si>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</si>
  <si>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</si>
  <si>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</si>
  <si>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</si>
  <si>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</si>
  <si>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</si>
  <si>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</si>
  <si>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</si>
  <si>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</si>
  <si>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</si>
  <si>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</si>
  <si>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</si>
  <si>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</si>
  <si>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</si>
  <si>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</si>
  <si>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</si>
  <si>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</si>
  <si>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</si>
  <si>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</si>
  <si>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</si>
  <si>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</si>
  <si>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</si>
  <si>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</si>
  <si>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</si>
  <si>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</si>
  <si>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</si>
  <si>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</si>
  <si>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</si>
  <si>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</si>
  <si>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</si>
  <si>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</si>
  <si>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</si>
  <si>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</si>
  <si>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</si>
  <si>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</si>
  <si>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</si>
  <si>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</si>
  <si>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</si>
  <si>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</si>
  <si>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</si>
  <si>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</si>
  <si>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</si>
  <si>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</si>
  <si>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</si>
  <si>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</si>
  <si>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</si>
  <si>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</si>
  <si>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</si>
  <si>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</si>
  <si>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</si>
  <si>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</si>
  <si>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</si>
  <si>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</si>
  <si>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</si>
  <si>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</si>
  <si>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</si>
  <si>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</si>
  <si>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</si>
  <si>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</si>
  <si>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</si>
  <si>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</si>
  <si>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</si>
  <si>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</si>
  <si>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</si>
  <si>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</si>
  <si>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</si>
  <si>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</si>
  <si>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</si>
  <si>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</si>
  <si>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</si>
  <si>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</si>
  <si>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</si>
  <si>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</si>
  <si>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</si>
  <si>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</si>
  <si>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</si>
  <si>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</si>
  <si>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</si>
  <si>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</si>
  <si>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</si>
  <si>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</si>
  <si>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</si>
  <si>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</si>
  <si>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</si>
  <si>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</si>
  <si>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</si>
  <si>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</si>
  <si>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</si>
  <si>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</si>
  <si>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</si>
  <si>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</si>
  <si>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</si>
  <si>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</si>
  <si>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</si>
  <si>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</si>
  <si>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</si>
  <si>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</si>
  <si>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</si>
  <si>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</si>
  <si>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</si>
  <si>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</si>
  <si>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</si>
  <si>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</si>
  <si>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</si>
  <si>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</si>
  <si>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</si>
  <si>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</si>
  <si>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</si>
  <si>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</si>
  <si>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</si>
  <si>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</si>
  <si>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</si>
  <si>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</si>
  <si>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</si>
  <si>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</si>
  <si>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</si>
  <si>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</si>
  <si>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</si>
  <si>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</si>
  <si>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</si>
  <si>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</si>
  <si>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</si>
  <si>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</si>
  <si>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</si>
  <si>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</si>
  <si>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</si>
  <si>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</si>
  <si>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</si>
  <si>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</si>
  <si>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</si>
  <si>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</si>
  <si>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</si>
  <si>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</si>
  <si>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</si>
  <si>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</si>
  <si>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</si>
  <si>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</si>
  <si>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</si>
  <si>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</si>
  <si>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</si>
  <si>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</si>
  <si>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</si>
  <si>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</si>
  <si>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</si>
  <si>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</si>
  <si>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</si>
  <si>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</si>
  <si>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</si>
  <si>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</si>
  <si>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</si>
  <si>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</si>
  <si>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</si>
  <si>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</si>
  <si>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</si>
  <si>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</si>
  <si>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</si>
  <si>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</si>
  <si>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</si>
  <si>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</si>
  <si>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</si>
  <si>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</si>
  <si>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</si>
  <si>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</si>
  <si>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</si>
  <si>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</si>
  <si>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</si>
  <si>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</si>
  <si>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</si>
  <si>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</si>
  <si>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</si>
  <si>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</si>
  <si>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</si>
  <si>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</si>
  <si>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</si>
  <si>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</si>
  <si>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</si>
  <si>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</si>
  <si>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</si>
  <si>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</si>
  <si>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</si>
  <si>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</si>
  <si>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</si>
  <si>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</si>
  <si>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</si>
  <si>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</si>
  <si>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</si>
  <si>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</si>
  <si>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</si>
  <si>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</si>
  <si>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</si>
  <si>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</si>
  <si>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</si>
  <si>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</si>
  <si>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</si>
  <si>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</si>
  <si>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</si>
  <si>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</si>
  <si>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</si>
  <si>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</si>
  <si>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</si>
  <si>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</si>
  <si>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</si>
  <si>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</si>
  <si>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</si>
  <si>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</si>
  <si>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</si>
  <si>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</si>
  <si>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</si>
  <si>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</si>
  <si>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</si>
  <si>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</si>
  <si>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</si>
  <si>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</si>
  <si>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</si>
  <si>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</si>
  <si>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</si>
  <si>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</si>
  <si>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</si>
  <si>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</si>
  <si>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</si>
  <si>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</si>
  <si>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</si>
  <si>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</si>
  <si>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</si>
  <si>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</si>
  <si>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</si>
  <si>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</si>
  <si>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</si>
  <si>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</si>
  <si>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</si>
  <si>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</si>
  <si>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</si>
  <si>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</si>
  <si>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</si>
  <si>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</si>
  <si>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</si>
  <si>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</si>
  <si>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</si>
  <si>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</si>
  <si>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</si>
  <si>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</si>
  <si>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</si>
  <si>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</si>
  <si>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</si>
  <si>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</si>
  <si>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</si>
  <si>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</si>
  <si>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</si>
  <si>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</si>
  <si>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</si>
  <si>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</si>
  <si>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</si>
  <si>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</si>
  <si>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</si>
  <si>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</si>
  <si>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</si>
  <si>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</si>
  <si>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</si>
  <si>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</si>
  <si>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</si>
  <si>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</si>
  <si>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</si>
  <si>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</si>
  <si>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</si>
  <si>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</si>
  <si>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</si>
  <si>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</si>
  <si>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</si>
  <si>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</si>
  <si>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</si>
  <si>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</si>
  <si>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</si>
  <si>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</si>
  <si>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</si>
  <si>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</si>
  <si>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</si>
  <si>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</si>
  <si>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</si>
  <si>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</si>
  <si>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</si>
  <si>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</si>
  <si>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</si>
  <si>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</si>
  <si>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</si>
  <si>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</si>
  <si>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</si>
  <si>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</si>
  <si>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</si>
  <si>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</si>
  <si>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</si>
  <si>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</si>
  <si>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</si>
  <si>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</si>
  <si>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</si>
  <si>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</si>
  <si>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</si>
  <si>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</si>
  <si>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</si>
  <si>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</si>
  <si>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</si>
  <si>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</si>
  <si>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</si>
  <si>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</si>
  <si>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</si>
  <si>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</si>
  <si>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</si>
  <si>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</si>
  <si>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</si>
  <si>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</si>
  <si>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</si>
  <si>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</si>
  <si>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</si>
  <si>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</si>
  <si>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</si>
  <si>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</si>
  <si>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</si>
  <si>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</si>
  <si>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</si>
  <si>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</si>
  <si>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</si>
  <si>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</si>
  <si>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</si>
  <si>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</si>
  <si>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</si>
  <si>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</si>
  <si>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</si>
  <si>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</si>
  <si>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</si>
  <si>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</si>
  <si>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</si>
  <si>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</si>
  <si>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</si>
  <si>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</si>
  <si>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</si>
  <si>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</si>
  <si>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</si>
  <si>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</si>
  <si>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</si>
  <si>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</si>
  <si>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</si>
  <si>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</si>
  <si>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</si>
  <si>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</si>
  <si>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</si>
  <si>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</si>
  <si>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</si>
  <si>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</si>
  <si>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</si>
  <si>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</si>
  <si>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</si>
  <si>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</si>
  <si>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</si>
  <si>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</si>
  <si>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</si>
  <si>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</si>
  <si>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</si>
  <si>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</si>
  <si>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</si>
  <si>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</si>
  <si>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</si>
  <si>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</si>
  <si>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</si>
  <si>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</si>
  <si>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</si>
  <si>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</si>
  <si>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</si>
  <si>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</si>
  <si>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</si>
  <si>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</si>
  <si>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</si>
  <si>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</si>
  <si>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</si>
  <si>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</si>
  <si>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</si>
  <si>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</si>
  <si>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</si>
  <si>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</si>
  <si>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</si>
  <si>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</si>
  <si>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</si>
  <si>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</si>
  <si>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</si>
  <si>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</si>
  <si>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</si>
  <si>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</si>
  <si>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</si>
  <si>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</si>
  <si>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</si>
  <si>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</si>
  <si>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</si>
  <si>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</si>
  <si>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</si>
  <si>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</si>
  <si>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</si>
  <si>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</si>
  <si>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</si>
  <si>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</si>
  <si>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</si>
  <si>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</si>
  <si>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</si>
  <si>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</si>
  <si>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</si>
  <si>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</si>
  <si>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</si>
  <si>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</si>
  <si>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</si>
  <si>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</si>
  <si>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</si>
  <si>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</si>
  <si>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</si>
  <si>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</si>
  <si>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</si>
  <si>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</si>
  <si>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</si>
  <si>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</si>
  <si>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</si>
  <si>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</si>
  <si>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</si>
  <si>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</si>
  <si>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</si>
  <si>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</si>
  <si>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</si>
  <si>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</si>
  <si>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</si>
  <si>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</si>
  <si>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</si>
  <si>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</si>
  <si>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</si>
  <si>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</si>
  <si>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</si>
  <si>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</si>
  <si>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</si>
  <si>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</si>
  <si>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</si>
  <si>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</si>
  <si>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</si>
  <si>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</si>
  <si>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</si>
  <si>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</si>
  <si>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</si>
  <si>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</si>
  <si>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</si>
  <si>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</si>
  <si>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</si>
  <si>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</si>
  <si>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</si>
  <si>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</si>
  <si>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</si>
  <si>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</si>
  <si>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</si>
  <si>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</si>
  <si>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</si>
  <si>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</si>
  <si>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</si>
  <si>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</si>
  <si>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</si>
  <si>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</si>
  <si>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</si>
  <si>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</si>
  <si>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</si>
  <si>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</si>
  <si>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</si>
  <si>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</si>
  <si>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</si>
  <si>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</si>
  <si>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</si>
  <si>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</si>
  <si>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</si>
  <si>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</si>
  <si>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</si>
  <si>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</si>
  <si>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</si>
  <si>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</si>
  <si>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</si>
  <si>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</si>
  <si>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</si>
  <si>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</si>
  <si>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</si>
  <si>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</si>
  <si>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</si>
  <si>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</si>
  <si>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</si>
  <si>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</si>
  <si>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</si>
  <si>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</si>
  <si>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</si>
  <si>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</si>
  <si>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</si>
  <si>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</si>
  <si>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</si>
  <si>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</si>
  <si>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</si>
  <si>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</si>
  <si>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</si>
  <si>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</si>
  <si>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</si>
  <si>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</si>
  <si>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</si>
  <si>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</si>
  <si>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</si>
  <si>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</si>
  <si>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</si>
  <si>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</si>
  <si>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</si>
  <si>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</si>
  <si>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</si>
  <si>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</si>
  <si>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</si>
  <si>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</si>
  <si>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</si>
  <si>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</si>
  <si>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</si>
  <si>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</si>
  <si>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</si>
  <si>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</si>
  <si>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</si>
  <si>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</si>
  <si>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</si>
  <si>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</si>
  <si>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</si>
  <si>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</si>
  <si>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</si>
  <si>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</si>
  <si>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</si>
  <si>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</si>
  <si>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</si>
  <si>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</si>
  <si>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</si>
  <si>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</si>
  <si>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</si>
  <si>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</si>
  <si>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</si>
  <si>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</si>
  <si>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</si>
  <si>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</si>
  <si>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</si>
  <si>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</si>
  <si>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</si>
  <si>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</si>
  <si>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</si>
  <si>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</si>
  <si>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</si>
  <si>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</si>
  <si>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</si>
  <si>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</si>
  <si>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</si>
  <si>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</si>
  <si>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</si>
  <si>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</si>
  <si>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</si>
  <si>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</si>
  <si>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</si>
  <si>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</si>
  <si>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</si>
  <si>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</si>
  <si>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</si>
  <si>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</si>
  <si>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</si>
  <si>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</si>
  <si>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</si>
  <si>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</si>
  <si>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</si>
  <si>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</si>
  <si>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</si>
  <si>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</si>
  <si>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</si>
  <si>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</si>
  <si>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</si>
  <si>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</si>
  <si>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</si>
  <si>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</si>
  <si>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</si>
  <si>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</si>
  <si>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</si>
  <si>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</si>
  <si>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</si>
  <si>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</si>
  <si>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</si>
  <si>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</si>
  <si>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</si>
  <si>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</si>
  <si>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</si>
  <si>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</si>
  <si>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</si>
  <si>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</si>
  <si>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</si>
  <si>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</si>
  <si>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</si>
  <si>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</si>
  <si>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</si>
  <si>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</si>
  <si>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</si>
  <si>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</si>
  <si>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</si>
  <si>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</si>
  <si>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</si>
  <si>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</si>
  <si>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</si>
  <si>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</si>
  <si>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</si>
  <si>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</si>
  <si>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</si>
  <si>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</si>
  <si>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</si>
  <si>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</si>
  <si>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</si>
  <si>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</si>
  <si>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</si>
  <si>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</si>
  <si>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</si>
  <si>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</si>
  <si>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</si>
  <si>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</si>
  <si>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</si>
  <si>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</si>
  <si>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</si>
  <si>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</si>
  <si>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</si>
  <si>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</si>
  <si>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</si>
  <si>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</si>
  <si>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</si>
  <si>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</si>
  <si>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</si>
  <si>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</si>
  <si>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</si>
  <si>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</si>
  <si>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</si>
  <si>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</si>
  <si>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</si>
  <si>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</si>
  <si>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</si>
  <si>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</si>
  <si>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</si>
  <si>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</si>
  <si>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</si>
  <si>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</si>
  <si>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</si>
  <si>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</si>
  <si>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</si>
  <si>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</si>
  <si>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</si>
  <si>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</si>
  <si>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</si>
  <si>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</si>
  <si>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</si>
  <si>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</si>
  <si>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</si>
  <si>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</si>
  <si>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</si>
  <si>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</si>
  <si>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</si>
  <si>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</si>
  <si>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</si>
  <si>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</si>
  <si>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</si>
  <si>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</si>
  <si>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</si>
  <si>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</si>
  <si>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</si>
  <si>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</si>
  <si>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</si>
  <si>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</si>
  <si>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</si>
  <si>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</si>
  <si>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</si>
  <si>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</si>
  <si>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</si>
  <si>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</si>
  <si>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</si>
  <si>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</si>
  <si>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</si>
  <si>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</si>
  <si>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</si>
  <si>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</si>
  <si>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</si>
  <si>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</si>
  <si>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</si>
  <si>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</si>
  <si>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</si>
  <si>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</si>
  <si>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</si>
  <si>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</si>
  <si>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</si>
  <si>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</si>
  <si>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</si>
  <si>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</si>
  <si>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</si>
  <si>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</si>
  <si>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</si>
  <si>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</si>
  <si>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</si>
  <si>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</si>
  <si>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</si>
  <si>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</si>
  <si>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</si>
  <si>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</si>
  <si>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</si>
  <si>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</si>
  <si>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</si>
  <si>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</si>
  <si>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</si>
  <si>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</si>
  <si>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</si>
  <si>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</si>
  <si>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</si>
  <si>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</si>
  <si>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</si>
  <si>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</si>
  <si>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</si>
  <si>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</si>
  <si>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</si>
  <si>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</si>
  <si>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</si>
  <si>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</si>
  <si>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</si>
  <si>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</si>
  <si>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</si>
  <si>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</si>
  <si>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</si>
  <si>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</si>
  <si>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</si>
  <si>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</si>
  <si>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</si>
  <si>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</si>
  <si>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</si>
  <si>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</si>
  <si>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</si>
  <si>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</si>
  <si>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</si>
  <si>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</si>
  <si>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</si>
  <si>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</si>
  <si>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</si>
  <si>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</si>
  <si>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</si>
  <si>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</si>
  <si>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</si>
  <si>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</si>
  <si>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</si>
  <si>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</si>
  <si>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</si>
  <si>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</si>
  <si>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</si>
  <si>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</si>
  <si>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</si>
  <si>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</si>
  <si>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</si>
  <si>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</si>
  <si>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</si>
  <si>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</si>
  <si>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</si>
  <si>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</si>
  <si>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</si>
  <si>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</si>
  <si>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</si>
  <si>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</si>
  <si>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</si>
  <si>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</si>
  <si>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</si>
  <si>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</si>
  <si>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</si>
  <si>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</si>
  <si>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</si>
  <si>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</si>
  <si>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</si>
  <si>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</si>
  <si>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</si>
  <si>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</si>
  <si>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</si>
  <si>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</si>
  <si>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</si>
  <si>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</si>
  <si>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</si>
  <si>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</si>
  <si>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</si>
  <si>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</si>
  <si>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</si>
  <si>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</si>
  <si>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</si>
  <si>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</si>
  <si>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</si>
  <si>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</si>
  <si>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</si>
  <si>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</si>
  <si>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</si>
  <si>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</si>
  <si>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</si>
  <si>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</si>
  <si>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</si>
  <si>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</si>
  <si>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</si>
  <si>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</si>
  <si>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</si>
  <si>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</si>
  <si>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</si>
  <si>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</si>
  <si>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</si>
  <si>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</si>
  <si>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</si>
  <si>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</si>
  <si>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</si>
  <si>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</si>
  <si>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</si>
  <si>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</si>
  <si>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</si>
  <si>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</si>
  <si>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</si>
  <si>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</si>
  <si>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</si>
  <si>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</si>
  <si>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</si>
  <si>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</si>
  <si>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</si>
  <si>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</si>
  <si>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</si>
  <si>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</si>
  <si>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</si>
  <si>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</si>
  <si>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</si>
  <si>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</si>
  <si>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</si>
  <si>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</si>
  <si>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</si>
  <si>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</si>
  <si>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</si>
  <si>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</si>
  <si>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</si>
  <si>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</si>
  <si>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</si>
  <si>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</si>
  <si>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</si>
  <si>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</si>
  <si>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</si>
  <si>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</si>
  <si>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</si>
  <si>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</si>
  <si>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</si>
  <si>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</si>
  <si>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</si>
  <si>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</si>
  <si>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</si>
  <si>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</si>
  <si>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</si>
  <si>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</si>
  <si>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</si>
  <si>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</si>
  <si>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</si>
  <si>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</si>
  <si>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</si>
  <si>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</si>
  <si>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</si>
  <si>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</si>
  <si>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</si>
  <si>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</si>
  <si>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</si>
  <si>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</si>
  <si>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</si>
  <si>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</si>
  <si>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</si>
  <si>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</si>
  <si>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</si>
  <si>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</si>
  <si>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</si>
  <si>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</si>
  <si>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</si>
  <si>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</si>
  <si>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</si>
  <si>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</si>
  <si>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</si>
  <si>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</si>
  <si>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</si>
  <si>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</si>
  <si>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</si>
  <si>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</si>
  <si>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</si>
  <si>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</si>
  <si>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</si>
  <si>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</si>
  <si>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</si>
  <si>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</si>
  <si>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</si>
  <si>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</si>
  <si>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</si>
  <si>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</si>
  <si>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</si>
  <si>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</si>
  <si>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</si>
  <si>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</si>
  <si>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</si>
  <si>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</si>
  <si>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</si>
  <si>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</si>
  <si>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</si>
  <si>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</si>
  <si>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</si>
  <si>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</si>
  <si>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</si>
  <si>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</si>
  <si>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</si>
  <si>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</si>
  <si>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</si>
  <si>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</si>
  <si>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</si>
  <si>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</si>
  <si>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</si>
  <si>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</si>
  <si>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</si>
  <si>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</si>
  <si>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</si>
  <si>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</si>
  <si>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</si>
  <si>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</si>
  <si>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</si>
  <si>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</si>
  <si>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</si>
  <si>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</si>
  <si>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</si>
  <si>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</si>
  <si>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</si>
  <si>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</si>
  <si>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</si>
  <si>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</si>
  <si>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</si>
  <si>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</si>
  <si>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</si>
  <si>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</si>
  <si>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</si>
  <si>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</si>
  <si>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</si>
  <si>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</si>
  <si>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</si>
  <si>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</si>
  <si>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</si>
  <si>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</si>
  <si>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</si>
  <si>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</si>
  <si>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</si>
  <si>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</si>
  <si>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</si>
  <si>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</si>
  <si>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</si>
  <si>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</si>
  <si>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</si>
  <si>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</si>
  <si>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</si>
  <si>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</si>
  <si>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</si>
  <si>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</si>
  <si>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</si>
  <si>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</si>
  <si>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</si>
  <si>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</si>
  <si>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</si>
  <si>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</si>
  <si>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</si>
  <si>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</si>
  <si>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</si>
  <si>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</si>
  <si>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</si>
  <si>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</si>
  <si>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</si>
  <si>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</si>
  <si>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</si>
  <si>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</si>
  <si>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</si>
  <si>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</si>
  <si>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</si>
  <si>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</si>
  <si>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</si>
  <si>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</si>
  <si>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</si>
  <si>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</si>
  <si>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</si>
  <si>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</si>
  <si>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</si>
  <si>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</si>
  <si>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</si>
  <si>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</si>
  <si>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</si>
  <si>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</si>
  <si>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</si>
  <si>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</si>
  <si>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</si>
  <si>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</si>
  <si>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</si>
  <si>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</si>
  <si>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</si>
  <si>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</si>
  <si>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</si>
  <si>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</si>
  <si>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</si>
  <si>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</si>
  <si>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</si>
  <si>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</si>
  <si>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</si>
  <si>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</si>
  <si>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</si>
  <si>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</si>
  <si>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</si>
  <si>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</si>
  <si>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</si>
  <si>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</si>
  <si>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</si>
  <si>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</si>
  <si>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</si>
  <si>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</si>
  <si>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</si>
  <si>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</si>
  <si>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</si>
  <si>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</si>
  <si>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</si>
  <si>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</si>
  <si>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</si>
  <si>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</si>
  <si>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</si>
  <si>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</si>
  <si>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</si>
  <si>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</si>
  <si>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</si>
  <si>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</si>
  <si>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</si>
  <si>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</si>
  <si>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</si>
  <si>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</si>
  <si>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</si>
  <si>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</si>
  <si>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</si>
  <si>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</si>
  <si>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</si>
  <si>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</si>
  <si>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</si>
  <si>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</si>
  <si>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</si>
  <si>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</si>
  <si>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</si>
  <si>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</si>
  <si>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</si>
  <si>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</si>
  <si>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</si>
  <si>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</si>
  <si>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</si>
  <si>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</si>
  <si>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</si>
  <si>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</si>
  <si>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</si>
  <si>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</si>
  <si>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</si>
  <si>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</si>
  <si>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</si>
  <si>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</si>
  <si>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</si>
  <si>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</si>
  <si>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</si>
  <si>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</si>
  <si>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</si>
  <si>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</si>
  <si>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</si>
  <si>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</si>
  <si>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</si>
  <si>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</si>
  <si>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</si>
  <si>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</si>
  <si>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</si>
  <si>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</si>
  <si>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</si>
  <si>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</si>
  <si>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</si>
  <si>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</si>
  <si>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</si>
  <si>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</si>
  <si>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</si>
  <si>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</si>
  <si>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</si>
  <si>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</si>
  <si>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</si>
  <si>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</si>
  <si>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</si>
  <si>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</si>
  <si>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</si>
  <si>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</si>
  <si>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</si>
  <si>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</si>
  <si>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</si>
  <si>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</si>
  <si>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</si>
  <si>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</si>
  <si>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</si>
  <si>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</si>
  <si>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</si>
  <si>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</si>
  <si>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</si>
  <si>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</si>
  <si>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</si>
  <si>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</si>
  <si>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</si>
  <si>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</si>
  <si>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</si>
  <si>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</si>
  <si>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</si>
  <si>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</si>
  <si>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</si>
  <si>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</si>
  <si>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</si>
  <si>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</si>
  <si>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</si>
  <si>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</si>
  <si>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</si>
  <si>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</si>
  <si>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</si>
  <si>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</si>
  <si>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</si>
  <si>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</si>
  <si>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</si>
  <si>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</si>
  <si>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</si>
  <si>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</si>
  <si>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</si>
  <si>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</si>
  <si>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</si>
  <si>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</si>
  <si>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</si>
  <si>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</si>
  <si>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</si>
  <si>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</si>
  <si>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</si>
  <si>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</si>
  <si>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</si>
  <si>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</si>
  <si>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</si>
  <si>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</si>
  <si>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</si>
  <si>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</si>
  <si>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</si>
  <si>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</si>
  <si>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</si>
  <si>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</si>
  <si>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</si>
  <si>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</si>
  <si>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</si>
  <si>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</si>
  <si>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</si>
  <si>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</si>
  <si>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</si>
  <si>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</si>
  <si>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</si>
  <si>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</si>
  <si>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</si>
  <si>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</si>
  <si>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</si>
  <si>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</si>
  <si>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</si>
  <si>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</si>
  <si>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</si>
  <si>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</si>
  <si>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</si>
  <si>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</si>
  <si>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</si>
  <si>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</si>
  <si>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</si>
  <si>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</si>
  <si>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</si>
  <si>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</si>
  <si>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</si>
  <si>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</si>
  <si>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</si>
  <si>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</si>
  <si>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</si>
  <si>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</si>
  <si>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</si>
  <si>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</si>
  <si>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</si>
  <si>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</si>
  <si>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</si>
  <si>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</si>
  <si>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</si>
  <si>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</si>
  <si>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</si>
  <si>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</si>
  <si>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</si>
  <si>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</si>
  <si>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</si>
  <si>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</si>
  <si>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</si>
  <si>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</si>
  <si>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</si>
  <si>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</si>
  <si>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</si>
  <si>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</si>
  <si>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</si>
  <si>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</si>
  <si>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</si>
  <si>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</si>
  <si>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</si>
  <si>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</si>
  <si>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</si>
  <si>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</si>
  <si>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</si>
  <si>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</si>
  <si>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</si>
  <si>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</si>
  <si>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</si>
  <si>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</si>
  <si>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</si>
  <si>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</si>
  <si>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</si>
  <si>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</si>
  <si>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</si>
  <si>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</si>
  <si>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</si>
  <si>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</si>
  <si>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</si>
  <si>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</si>
  <si>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</si>
  <si>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</si>
  <si>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</si>
  <si>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</si>
  <si>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</si>
  <si>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</si>
  <si>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</si>
  <si>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</si>
  <si>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</si>
  <si>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</si>
  <si>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</si>
  <si>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</si>
  <si>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</si>
  <si>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</si>
  <si>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</si>
  <si>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</si>
  <si>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</si>
  <si>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</si>
  <si>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</si>
  <si>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</si>
  <si>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</si>
  <si>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</si>
  <si>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</si>
  <si>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</si>
  <si>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</si>
  <si>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</si>
  <si>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</si>
  <si>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</si>
  <si>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</si>
  <si>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</si>
  <si>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</si>
  <si>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</si>
  <si>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</si>
  <si>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</si>
  <si>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</si>
  <si>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</si>
  <si>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</si>
  <si>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</si>
  <si>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</si>
  <si>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</si>
  <si>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</si>
  <si>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</si>
  <si>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</si>
  <si>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</si>
  <si>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</si>
  <si>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</si>
  <si>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</si>
  <si>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</si>
  <si>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</si>
  <si>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</si>
  <si>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</si>
  <si>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</si>
  <si>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</si>
  <si>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</si>
  <si>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</si>
  <si>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</si>
  <si>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</si>
  <si>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</si>
  <si>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</si>
  <si>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</si>
  <si>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</si>
  <si>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</si>
  <si>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</si>
  <si>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</si>
  <si>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</si>
  <si>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</si>
  <si>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</si>
  <si>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</si>
  <si>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</si>
  <si>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</si>
  <si>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</si>
  <si>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</si>
  <si>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</si>
  <si>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</si>
  <si>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</si>
  <si>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</si>
  <si>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</si>
  <si>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</si>
  <si>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</si>
  <si>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</si>
  <si>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</si>
  <si>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</si>
  <si>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</si>
  <si>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</si>
  <si>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</si>
  <si>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</si>
  <si>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</si>
  <si>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</si>
  <si>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</si>
  <si>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</si>
  <si>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</si>
  <si>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</si>
  <si>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</si>
  <si>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</si>
  <si>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</si>
  <si>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</si>
  <si>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</si>
  <si>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</si>
  <si>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</si>
  <si>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</si>
  <si>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</si>
  <si>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</si>
  <si>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</si>
  <si>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</si>
  <si>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</si>
  <si>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</si>
  <si>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</si>
  <si>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</si>
  <si>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</si>
  <si>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</si>
  <si>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</si>
  <si>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</si>
  <si>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</si>
  <si>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</si>
  <si>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</si>
  <si>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</si>
  <si>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</si>
  <si>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</si>
  <si>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</si>
  <si>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</si>
  <si>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</si>
  <si>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</si>
  <si>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</si>
  <si>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</si>
  <si>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</si>
  <si>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</si>
  <si>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</si>
  <si>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</si>
  <si>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</si>
  <si>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</si>
  <si>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</si>
  <si>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</si>
  <si>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</si>
  <si>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</si>
  <si>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</si>
  <si>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</si>
  <si>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</si>
  <si>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</si>
  <si>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</si>
  <si>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</si>
  <si>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</si>
  <si>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</si>
  <si>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</si>
  <si>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</si>
  <si>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</si>
  <si>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</si>
  <si>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</si>
  <si>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</si>
  <si>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</si>
  <si>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</si>
  <si>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</si>
  <si>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</si>
  <si>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</si>
  <si>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</si>
  <si>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</si>
  <si>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</si>
  <si>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</si>
  <si>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</si>
  <si>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</si>
  <si>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</si>
  <si>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</si>
  <si>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</si>
  <si>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</si>
  <si>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</si>
  <si>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</si>
  <si>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</si>
  <si>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</si>
  <si>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</si>
  <si>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</si>
  <si>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</si>
  <si>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</si>
  <si>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</si>
  <si>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</si>
  <si>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</si>
  <si>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</si>
  <si>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</si>
  <si>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</si>
  <si>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</si>
  <si>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</si>
  <si>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</si>
  <si>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</si>
  <si>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</si>
  <si>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</si>
  <si>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</si>
  <si>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</si>
  <si>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</si>
  <si>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</si>
  <si>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</si>
  <si>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</si>
  <si>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</si>
  <si>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</si>
  <si>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</si>
  <si>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</si>
  <si>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</si>
  <si>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</si>
  <si>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</si>
  <si>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</si>
  <si>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</si>
  <si>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</si>
  <si>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</si>
  <si>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</si>
  <si>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</si>
  <si>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</si>
  <si>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</si>
  <si>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</si>
  <si>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</si>
  <si>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</si>
  <si>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</si>
  <si>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</si>
  <si>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</si>
  <si>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</si>
  <si>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</si>
  <si>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</si>
  <si>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</si>
  <si>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</si>
  <si>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</si>
  <si>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</si>
  <si>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</si>
  <si>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</si>
  <si>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</si>
  <si>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</si>
  <si>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</si>
  <si>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</si>
  <si>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</si>
  <si>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</si>
  <si>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</si>
  <si>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</si>
  <si>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</si>
  <si>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</si>
  <si>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</si>
  <si>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</si>
  <si>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</si>
  <si>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</si>
  <si>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</si>
  <si>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</si>
  <si>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</si>
  <si>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</si>
  <si>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</si>
  <si>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</si>
  <si>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</si>
  <si>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</si>
  <si>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</si>
  <si>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</si>
  <si>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</si>
  <si>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</si>
  <si>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</si>
  <si>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</si>
  <si>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</si>
  <si>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</si>
  <si>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</si>
  <si>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</si>
  <si>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</si>
  <si>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</si>
  <si>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</si>
  <si>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</si>
  <si>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</si>
  <si>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</si>
  <si>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</si>
  <si>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</si>
  <si>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</si>
  <si>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</si>
  <si>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</si>
  <si>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</si>
  <si>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</si>
  <si>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</si>
  <si>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</si>
  <si>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</si>
  <si>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</si>
  <si>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</si>
  <si>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</si>
  <si>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</si>
  <si>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</si>
  <si>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</si>
  <si>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</si>
  <si>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</si>
  <si>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</si>
  <si>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</si>
  <si>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</si>
  <si>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</si>
  <si>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</si>
  <si>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</si>
  <si>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</si>
  <si>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</si>
  <si>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</si>
  <si>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</si>
  <si>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</si>
  <si>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</si>
  <si>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</si>
  <si>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</si>
  <si>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</si>
  <si>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</si>
  <si>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</si>
  <si>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</si>
  <si>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</si>
  <si>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</si>
  <si>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</si>
  <si>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</si>
  <si>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</si>
  <si>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</si>
  <si>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</si>
  <si>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</si>
  <si>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</si>
  <si>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</si>
  <si>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</si>
  <si>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</si>
  <si>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</si>
  <si>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</si>
  <si>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</si>
  <si>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</si>
  <si>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</si>
  <si>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</si>
  <si>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</si>
  <si>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</si>
  <si>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</si>
  <si>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</si>
  <si>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</si>
  <si>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</si>
  <si>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</si>
  <si>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</si>
  <si>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</si>
  <si>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</si>
  <si>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</si>
  <si>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</si>
  <si>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</si>
  <si>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</si>
  <si>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</si>
  <si>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</si>
  <si>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</si>
  <si>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</si>
  <si>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</si>
  <si>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</si>
  <si>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</si>
  <si>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</si>
  <si>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</si>
  <si>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</si>
  <si>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</si>
  <si>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</si>
  <si>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</si>
  <si>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</si>
  <si>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</si>
  <si>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</si>
  <si>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</si>
  <si>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</si>
  <si>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</si>
  <si>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</si>
  <si>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</si>
  <si>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</si>
  <si>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</si>
  <si>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</si>
  <si>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</si>
  <si>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</si>
  <si>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</si>
  <si>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</si>
  <si>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</si>
  <si>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</si>
  <si>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</si>
  <si>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</si>
  <si>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</si>
  <si>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</si>
  <si>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</si>
  <si>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</si>
  <si>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</si>
  <si>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</si>
  <si>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</si>
  <si>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</si>
  <si>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</si>
  <si>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</si>
  <si>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</si>
  <si>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</si>
  <si>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</si>
  <si>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</si>
  <si>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</si>
  <si>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</si>
  <si>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</si>
  <si>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</si>
  <si>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</si>
  <si>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</si>
  <si>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</si>
  <si>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</si>
  <si>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</si>
  <si>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</si>
  <si>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</si>
  <si>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</si>
  <si>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</si>
  <si>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</si>
  <si>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</si>
  <si>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</si>
  <si>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</si>
  <si>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</si>
  <si>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</si>
  <si>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</si>
  <si>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</si>
  <si>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</si>
  <si>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</si>
  <si>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</si>
  <si>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</si>
  <si>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</si>
  <si>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</si>
  <si>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</si>
  <si>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</si>
  <si>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</si>
  <si>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</si>
  <si>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</si>
  <si>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</si>
  <si>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</si>
  <si>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</si>
  <si>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</si>
  <si>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</si>
  <si>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</si>
  <si>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</si>
  <si>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</si>
  <si>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</si>
  <si>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</si>
  <si>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</si>
  <si>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</si>
  <si>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</si>
  <si>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</si>
  <si>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</si>
  <si>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</si>
  <si>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</si>
  <si>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</si>
  <si>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</si>
  <si>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</si>
  <si>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</si>
  <si>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</si>
  <si>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</si>
  <si>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</si>
  <si>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</si>
  <si>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</si>
  <si>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</si>
  <si>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</si>
  <si>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</si>
  <si>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</si>
  <si>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</si>
  <si>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</si>
  <si>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</si>
  <si>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</si>
  <si>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</si>
  <si>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</si>
  <si>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</si>
  <si>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</si>
  <si>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</si>
  <si>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</si>
  <si>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</si>
  <si>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</si>
  <si>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</si>
  <si>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</si>
  <si>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</si>
  <si>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</si>
  <si>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</si>
  <si>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</si>
  <si>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</si>
  <si>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</si>
  <si>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</si>
  <si>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</si>
  <si>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</si>
  <si>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</si>
  <si>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</si>
  <si>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</si>
  <si>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</si>
  <si>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</si>
  <si>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</si>
  <si>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</si>
  <si>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</si>
  <si>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</si>
  <si>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</si>
  <si>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</si>
  <si>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</si>
  <si>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</si>
  <si>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</si>
  <si>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</si>
  <si>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</si>
  <si>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</si>
  <si>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</si>
  <si>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</si>
  <si>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</si>
  <si>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</si>
  <si>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</si>
  <si>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</si>
  <si>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</si>
  <si>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</si>
  <si>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</si>
  <si>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</si>
  <si>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</si>
  <si>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</si>
  <si>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</si>
  <si>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</si>
  <si>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</si>
  <si>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</si>
  <si>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</si>
  <si>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</si>
  <si>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</si>
  <si>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</si>
  <si>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</si>
  <si>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</si>
  <si>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</si>
  <si>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</si>
  <si>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</si>
  <si>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</si>
  <si>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</si>
  <si>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</si>
  <si>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</si>
  <si>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</si>
  <si>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</si>
  <si>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</si>
  <si>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</si>
  <si>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</si>
  <si>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</si>
  <si>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</si>
  <si>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</si>
  <si>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</si>
  <si>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</si>
  <si>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</si>
  <si>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</si>
  <si>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</si>
  <si>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</si>
  <si>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</si>
  <si>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</si>
  <si>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</si>
  <si>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</si>
  <si>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</si>
  <si>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</si>
  <si>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</si>
  <si>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</si>
  <si>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</si>
  <si>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</si>
  <si>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</si>
  <si>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</si>
  <si>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</si>
  <si>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</si>
  <si>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</si>
  <si>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</si>
  <si>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</si>
  <si>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</si>
  <si>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</si>
  <si>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</si>
  <si>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</si>
  <si>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</si>
  <si>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</si>
  <si>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</si>
  <si>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</si>
  <si>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</si>
  <si>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</si>
  <si>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</si>
  <si>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</si>
  <si>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</si>
  <si>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</si>
  <si>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</si>
  <si>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</si>
  <si>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</si>
  <si>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</si>
  <si>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</si>
  <si>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</si>
  <si>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</si>
  <si>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</si>
  <si>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</si>
  <si>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</si>
  <si>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</si>
  <si>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</si>
  <si>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</si>
  <si>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</si>
  <si>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</si>
  <si>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</si>
  <si>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</si>
  <si>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</si>
  <si>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</si>
  <si>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</si>
  <si>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</si>
  <si>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</si>
  <si>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</si>
  <si>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</si>
  <si>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</si>
  <si>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</si>
  <si>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</si>
  <si>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</si>
  <si>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</si>
  <si>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</si>
  <si>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</si>
  <si>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</si>
  <si>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</si>
  <si>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</si>
  <si>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</si>
  <si>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</si>
  <si>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</si>
  <si>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</si>
  <si>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</si>
  <si>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</si>
  <si>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</si>
  <si>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</si>
  <si>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</si>
  <si>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</si>
  <si>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</si>
  <si>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</si>
  <si>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</si>
  <si>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</si>
  <si>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</si>
  <si>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</si>
  <si>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</si>
  <si>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</si>
  <si>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</si>
  <si>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</si>
  <si>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</si>
  <si>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</si>
  <si>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</si>
  <si>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</si>
  <si>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</si>
  <si>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</si>
  <si>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</si>
  <si>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</si>
  <si>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</si>
  <si>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</si>
  <si>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</si>
  <si>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</si>
  <si>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</si>
  <si>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</si>
  <si>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</si>
  <si>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</si>
  <si>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</si>
  <si>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</si>
  <si>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</si>
  <si>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</si>
  <si>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</si>
  <si>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</si>
  <si>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</si>
  <si>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</si>
  <si>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</si>
  <si>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</si>
  <si>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</si>
  <si>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</si>
  <si>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</si>
  <si>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</si>
  <si>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</si>
  <si>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</si>
  <si>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</si>
  <si>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</si>
  <si>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</si>
  <si>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</si>
  <si>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</si>
  <si>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</si>
  <si>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</si>
  <si>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</si>
  <si>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</si>
  <si>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</si>
  <si>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</si>
  <si>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</si>
  <si>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</si>
  <si>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</si>
  <si>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</si>
  <si>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</si>
  <si>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</si>
  <si>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</si>
  <si>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</si>
  <si>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</si>
  <si>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</si>
  <si>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</si>
  <si>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</si>
  <si>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</si>
  <si>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</si>
  <si>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</si>
  <si>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</si>
  <si>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</si>
  <si>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</si>
  <si>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</si>
  <si>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</si>
  <si>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</si>
  <si>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</si>
  <si>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</si>
  <si>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</si>
  <si>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</si>
  <si>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</si>
  <si>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</si>
  <si>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</si>
  <si>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</si>
  <si>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</si>
  <si>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</si>
  <si>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</si>
  <si>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</si>
  <si>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</si>
  <si>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</si>
  <si>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</si>
  <si>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</si>
  <si>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</si>
  <si>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</si>
  <si>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</si>
  <si>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</si>
  <si>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</si>
  <si>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</si>
  <si>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</si>
  <si>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</si>
  <si>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</si>
  <si>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</si>
  <si>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</si>
  <si>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</si>
  <si>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</si>
  <si>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</si>
  <si>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</si>
  <si>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</si>
  <si>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</si>
  <si>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</si>
  <si>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</si>
  <si>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</si>
  <si>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</si>
  <si>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</si>
  <si>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</si>
  <si>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</si>
  <si>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</si>
  <si>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</si>
  <si>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</si>
  <si>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</si>
  <si>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</si>
  <si>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</si>
  <si>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</si>
  <si>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</si>
  <si>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</si>
  <si>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</si>
  <si>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</si>
  <si>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</si>
  <si>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</si>
  <si>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</si>
  <si>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</si>
  <si>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</si>
  <si>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</si>
  <si>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</si>
  <si>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</si>
  <si>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</si>
  <si>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</si>
  <si>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</si>
  <si>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</si>
  <si>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</si>
  <si>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</si>
  <si>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</si>
  <si>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</si>
  <si>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</si>
  <si>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</si>
  <si>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</si>
  <si>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</si>
  <si>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</si>
  <si>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</si>
  <si>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</si>
  <si>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</si>
  <si>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</si>
  <si>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</si>
  <si>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</si>
  <si>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</si>
  <si>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</si>
  <si>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</si>
  <si>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</si>
  <si>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</si>
  <si>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</si>
  <si>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</si>
  <si>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</si>
  <si>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</si>
  <si>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</si>
  <si>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</si>
  <si>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</si>
  <si>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</si>
  <si>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</si>
  <si>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</si>
  <si>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</si>
  <si>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</si>
  <si>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</si>
  <si>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</si>
  <si>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</si>
  <si>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</si>
  <si>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</si>
  <si>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</si>
  <si>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</si>
  <si>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</si>
  <si>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</si>
  <si>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</si>
  <si>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</si>
  <si>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</si>
  <si>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</si>
  <si>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</si>
  <si>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</si>
  <si>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</si>
  <si>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</si>
  <si>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</si>
  <si>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</si>
  <si>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</si>
  <si>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</si>
  <si>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</si>
  <si>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</si>
  <si>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</si>
  <si>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</si>
  <si>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</si>
  <si>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</si>
  <si>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</si>
  <si>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</si>
  <si>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</si>
  <si>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</si>
  <si>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</si>
  <si>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</si>
  <si>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</si>
  <si>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</si>
  <si>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</si>
  <si>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</si>
  <si>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</si>
  <si>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</si>
  <si>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</si>
  <si>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</si>
  <si>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</si>
  <si>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</si>
  <si>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</si>
  <si>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</si>
  <si>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</si>
  <si>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</si>
  <si>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</si>
  <si>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</si>
  <si>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</si>
  <si>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</si>
  <si>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</si>
  <si>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</si>
  <si>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</si>
  <si>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</si>
  <si>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</si>
  <si>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</si>
  <si>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</si>
  <si>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</si>
  <si>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</si>
  <si>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</si>
  <si>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</si>
  <si>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</si>
  <si>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</si>
  <si>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</si>
  <si>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</si>
  <si>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</si>
  <si>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</si>
  <si>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</si>
  <si>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</si>
  <si>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</si>
  <si>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</si>
  <si>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</si>
  <si>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</si>
  <si>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</si>
  <si>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</si>
  <si>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</si>
  <si>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</si>
  <si>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</si>
  <si>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</si>
  <si>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</si>
  <si>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</si>
  <si>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</si>
  <si>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</si>
  <si>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</si>
  <si>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</si>
  <si>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</si>
  <si>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</si>
  <si>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</si>
  <si>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</si>
  <si>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</si>
  <si>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</si>
  <si>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</si>
  <si>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</si>
  <si>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</si>
  <si>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</si>
  <si>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</si>
  <si>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</si>
  <si>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</si>
  <si>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</si>
  <si>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</si>
  <si>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</si>
  <si>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</si>
  <si>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</si>
  <si>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</si>
  <si>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</si>
  <si>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</si>
  <si>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</si>
  <si>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</si>
  <si>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</si>
  <si>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</si>
  <si>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</si>
  <si>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</si>
  <si>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</si>
  <si>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</si>
  <si>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</si>
  <si>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</si>
  <si>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</si>
  <si>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</si>
  <si>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</si>
  <si>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</si>
  <si>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</si>
  <si>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</si>
  <si>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</si>
  <si>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</si>
  <si>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</si>
  <si>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</si>
  <si>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</si>
  <si>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</si>
  <si>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</si>
  <si>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</si>
  <si>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</si>
  <si>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</si>
  <si>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</si>
  <si>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</si>
  <si>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</si>
  <si>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</si>
  <si>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</si>
  <si>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</si>
  <si>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</si>
  <si>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</si>
  <si>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</si>
  <si>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</si>
  <si>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</si>
  <si>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</si>
  <si>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</si>
  <si>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</si>
  <si>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</si>
  <si>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</si>
  <si>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</si>
  <si>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</si>
  <si>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</si>
  <si>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</si>
  <si>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</si>
  <si>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</si>
  <si>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</si>
  <si>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</si>
  <si>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</si>
  <si>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</si>
  <si>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</si>
  <si>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</si>
  <si>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</si>
  <si>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</si>
  <si>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</si>
  <si>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</si>
  <si>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</si>
  <si>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</si>
  <si>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</si>
  <si>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</si>
  <si>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</si>
  <si>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</si>
  <si>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</si>
  <si>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</si>
  <si>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</si>
  <si>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</si>
  <si>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</si>
  <si>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</si>
  <si>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</si>
  <si>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</si>
  <si>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</si>
  <si>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</si>
  <si>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</si>
  <si>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</si>
  <si>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</si>
  <si>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</si>
  <si>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</si>
  <si>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</si>
  <si>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</si>
  <si>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</si>
  <si>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</si>
  <si>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</si>
  <si>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</si>
  <si>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</si>
  <si>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</si>
  <si>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</si>
  <si>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</si>
  <si>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</si>
  <si>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</si>
  <si>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</si>
  <si>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</si>
  <si>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</si>
  <si>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</si>
  <si>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</si>
  <si>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</si>
  <si>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</si>
  <si>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</si>
  <si>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</si>
  <si>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</si>
  <si>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</si>
  <si>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</si>
  <si>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</si>
  <si>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</si>
  <si>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</si>
  <si>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</si>
  <si>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</si>
  <si>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</si>
  <si>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</si>
  <si>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</si>
  <si>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</si>
  <si>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</si>
  <si>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</si>
  <si>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</si>
  <si>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</si>
  <si>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</si>
  <si>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</si>
  <si>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</si>
  <si>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</si>
  <si>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</si>
  <si>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</si>
  <si>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</si>
  <si>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</si>
  <si>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</si>
  <si>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</si>
  <si>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</si>
  <si>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</si>
  <si>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</si>
  <si>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</si>
  <si>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</si>
  <si>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</si>
  <si>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</si>
  <si>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</si>
  <si>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</si>
  <si>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</si>
  <si>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</si>
  <si>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</si>
  <si>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</si>
  <si>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</si>
  <si>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</si>
  <si>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</si>
  <si>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</si>
  <si>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</si>
  <si>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</si>
  <si>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</si>
  <si>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</si>
  <si>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</si>
  <si>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</si>
  <si>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</si>
  <si>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</si>
  <si>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</si>
  <si>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</si>
  <si>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</si>
  <si>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</si>
  <si>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</si>
  <si>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</si>
  <si>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</si>
  <si>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</si>
  <si>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</si>
  <si>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</si>
  <si>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</si>
  <si>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</si>
  <si>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</si>
  <si>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</si>
  <si>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</si>
  <si>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</si>
  <si>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</si>
  <si>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</si>
  <si>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</si>
  <si>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</si>
  <si>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</si>
  <si>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</si>
  <si>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</si>
  <si>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</si>
  <si>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</si>
  <si>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</si>
  <si>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</si>
  <si>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</si>
  <si>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</si>
  <si>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</si>
  <si>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</si>
  <si>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</si>
  <si>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</si>
  <si>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</si>
  <si>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</si>
  <si>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</si>
  <si>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</si>
  <si>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</si>
  <si>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</si>
  <si>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</si>
  <si>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</si>
  <si>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</si>
  <si>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</si>
  <si>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</si>
  <si>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</si>
  <si>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</si>
  <si>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</si>
  <si>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</si>
  <si>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</si>
  <si>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</si>
  <si>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</si>
  <si>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</si>
  <si>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</si>
  <si>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</si>
  <si>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</si>
  <si>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</si>
  <si>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</si>
  <si>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</si>
  <si>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</si>
  <si>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</si>
  <si>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</si>
  <si>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</si>
  <si>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</si>
  <si>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</si>
  <si>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</si>
  <si>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</si>
  <si>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</si>
  <si>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</si>
  <si>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</si>
  <si>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</si>
  <si>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</si>
  <si>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</si>
  <si>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</si>
  <si>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</si>
  <si>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</si>
  <si>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</si>
  <si>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</si>
  <si>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</si>
  <si>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</si>
  <si>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</si>
  <si>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</si>
  <si>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</si>
  <si>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</si>
  <si>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</si>
  <si>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</si>
  <si>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</si>
  <si>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</si>
  <si>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</si>
  <si>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</si>
  <si>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</si>
  <si>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</si>
  <si>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</si>
  <si>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</si>
  <si>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</si>
  <si>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</si>
  <si>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</si>
  <si>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</si>
  <si>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</si>
  <si>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</si>
  <si>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</si>
  <si>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</si>
  <si>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</si>
  <si>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</si>
  <si>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</si>
  <si>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</si>
  <si>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</si>
  <si>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</si>
  <si>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</si>
  <si>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</si>
  <si>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</si>
  <si>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</si>
  <si>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</si>
  <si>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</si>
  <si>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</si>
  <si>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</si>
  <si>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</si>
  <si>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</si>
  <si>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</si>
  <si>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</si>
  <si>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</si>
  <si>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</si>
  <si>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</si>
  <si>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</si>
  <si>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</si>
  <si>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</si>
  <si>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</si>
  <si>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</si>
  <si>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</si>
  <si>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</si>
  <si>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</si>
  <si>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</si>
  <si>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</si>
  <si>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</si>
  <si>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</si>
  <si>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</si>
  <si>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</si>
  <si>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</si>
  <si>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</si>
  <si>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</si>
  <si>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</si>
  <si>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</si>
  <si>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</si>
  <si>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</si>
  <si>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</si>
  <si>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</si>
  <si>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</si>
  <si>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</si>
  <si>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</si>
  <si>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</si>
  <si>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</si>
  <si>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</si>
  <si>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</si>
  <si>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</si>
  <si>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</si>
  <si>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</si>
  <si>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</si>
  <si>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</si>
  <si>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</si>
  <si>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</si>
  <si>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</si>
  <si>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</si>
  <si>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</si>
  <si>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</si>
  <si>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</si>
  <si>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</si>
  <si>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</si>
  <si>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</si>
  <si>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</si>
  <si>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</si>
  <si>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</si>
  <si>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</si>
  <si>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</si>
  <si>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</si>
  <si>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</si>
  <si>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</si>
  <si>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</si>
  <si>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</si>
  <si>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</si>
  <si>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</si>
  <si>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</si>
  <si>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</si>
  <si>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</si>
  <si>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</si>
  <si>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</si>
  <si>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</si>
  <si>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</si>
  <si>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</si>
  <si>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</si>
  <si>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</si>
  <si>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</si>
  <si>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</si>
  <si>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</si>
  <si>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</si>
  <si>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</si>
  <si>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</si>
  <si>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</si>
  <si>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</si>
  <si>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</si>
  <si>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</si>
  <si>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</si>
  <si>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</si>
  <si>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</si>
  <si>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</si>
  <si>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</si>
  <si>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</si>
  <si>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</si>
  <si>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</si>
  <si>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</si>
  <si>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</si>
  <si>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</si>
  <si>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</si>
  <si>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</si>
  <si>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</si>
  <si>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</si>
  <si>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</si>
  <si>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</si>
  <si>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</si>
  <si>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</si>
  <si>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</si>
  <si>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</si>
  <si>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</si>
  <si>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</si>
  <si>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</si>
  <si>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</si>
  <si>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</si>
  <si>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</si>
  <si>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</si>
  <si>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</si>
  <si>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</si>
  <si>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</si>
  <si>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</si>
  <si>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</si>
  <si>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</si>
  <si>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</si>
  <si>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</si>
  <si>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</si>
  <si>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</si>
  <si>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</si>
  <si>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</si>
  <si>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</si>
  <si>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</si>
  <si>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</si>
  <si>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</si>
  <si>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</si>
  <si>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</si>
  <si>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</si>
  <si>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</si>
  <si>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</si>
  <si>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</si>
  <si>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</si>
  <si>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</si>
  <si>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</si>
  <si>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</si>
  <si>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</si>
  <si>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</si>
  <si>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</si>
  <si>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</si>
  <si>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</si>
  <si>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</si>
  <si>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</si>
  <si>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</si>
  <si>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</si>
  <si>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</si>
  <si>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</si>
  <si>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</si>
  <si>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</si>
  <si>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</si>
  <si>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</si>
  <si>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</si>
  <si>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</si>
  <si>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</si>
  <si>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</si>
  <si>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</si>
  <si>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</si>
  <si>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</si>
  <si>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</si>
  <si>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</si>
  <si>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</si>
  <si>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</si>
  <si>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</si>
  <si>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</si>
  <si>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</si>
  <si>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</si>
  <si>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</si>
  <si>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</si>
  <si>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</si>
  <si>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</si>
  <si>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</si>
  <si>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</si>
  <si>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</si>
  <si>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</si>
  <si>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</si>
  <si>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</si>
  <si>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</si>
  <si>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</si>
  <si>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</si>
  <si>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</si>
  <si>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</si>
  <si>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</si>
  <si>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</si>
  <si>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</si>
  <si>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</si>
  <si>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</si>
  <si>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</si>
  <si>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</si>
  <si>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</si>
  <si>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</si>
  <si>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</si>
  <si>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</si>
  <si>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</si>
  <si>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</si>
  <si>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</si>
  <si>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</si>
  <si>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</si>
  <si>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</si>
  <si>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</si>
  <si>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</si>
  <si>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</si>
  <si>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</si>
  <si>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</si>
  <si>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</si>
  <si>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</si>
  <si>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</si>
  <si>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</si>
  <si>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</si>
  <si>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</si>
  <si>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</si>
  <si>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</si>
  <si>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</si>
  <si>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</si>
  <si>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</si>
  <si>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</si>
  <si>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</si>
  <si>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</si>
  <si>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</si>
  <si>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</si>
  <si>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</si>
  <si>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</si>
  <si>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</si>
  <si>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</si>
  <si>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</si>
  <si>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</si>
  <si>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</si>
  <si>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</si>
  <si>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</si>
  <si>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</si>
  <si>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</si>
  <si>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</si>
  <si>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</si>
  <si>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</si>
  <si>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</si>
  <si>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</si>
  <si>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</si>
  <si>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</si>
  <si>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</si>
  <si>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</si>
  <si>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</si>
  <si>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</si>
  <si>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</si>
  <si>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</si>
  <si>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</si>
  <si>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</si>
  <si>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</si>
  <si>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</si>
  <si>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</si>
  <si>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</si>
  <si>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</si>
  <si>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</si>
  <si>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</si>
  <si>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</si>
  <si>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</si>
  <si>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</si>
  <si>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</si>
  <si>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</si>
  <si>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</si>
  <si>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</si>
  <si>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</si>
  <si>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</si>
  <si>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</si>
  <si>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</si>
  <si>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</si>
  <si>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</si>
  <si>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</si>
  <si>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</si>
  <si>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</si>
  <si>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</si>
  <si>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</si>
  <si>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</si>
  <si>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</si>
  <si>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</si>
  <si>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</si>
  <si>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</si>
  <si>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</si>
  <si>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</si>
  <si>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</si>
  <si>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</si>
  <si>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</si>
  <si>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</si>
  <si>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</si>
  <si>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</si>
  <si>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</si>
  <si>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</si>
  <si>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</si>
  <si>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</si>
  <si>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</si>
  <si>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</si>
  <si>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</si>
  <si>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</si>
  <si>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</si>
  <si>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</si>
  <si>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</si>
  <si>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</si>
  <si>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</si>
  <si>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</si>
  <si>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</si>
  <si>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</si>
  <si>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</si>
  <si>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</si>
  <si>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</si>
  <si>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</si>
  <si>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</si>
  <si>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</si>
  <si>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</si>
  <si>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</si>
  <si>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</si>
  <si>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</si>
  <si>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</si>
  <si>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</si>
  <si>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</si>
  <si>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</si>
  <si>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</si>
  <si>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</si>
  <si>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</si>
  <si>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</si>
  <si>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</si>
  <si>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</si>
  <si>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</si>
  <si>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</si>
  <si>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</si>
  <si>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</si>
  <si>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</si>
  <si>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</si>
  <si>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</si>
  <si>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</si>
  <si>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</si>
  <si>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</si>
  <si>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</si>
  <si>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</si>
  <si>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</si>
  <si>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</si>
  <si>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</si>
  <si>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</si>
  <si>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</si>
  <si>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</si>
  <si>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</si>
  <si>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</si>
  <si>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</si>
  <si>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</si>
  <si>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</si>
  <si>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</si>
  <si>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</si>
  <si>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</si>
  <si>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</si>
  <si>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</si>
  <si>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</si>
  <si>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</si>
  <si>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</si>
  <si>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</si>
  <si>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</si>
  <si>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</si>
  <si>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</si>
  <si>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</si>
  <si>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</si>
  <si>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</si>
  <si>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</si>
  <si>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</si>
  <si>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</si>
  <si>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</si>
  <si>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</si>
  <si>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</si>
  <si>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</si>
  <si>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</si>
  <si>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</si>
  <si>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</si>
  <si>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</si>
  <si>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</si>
  <si>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</si>
  <si>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</si>
  <si>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</si>
  <si>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</si>
  <si>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</si>
  <si>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</si>
  <si>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</si>
  <si>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</si>
  <si>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</si>
  <si>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</si>
  <si>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</si>
  <si>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</si>
  <si>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</si>
  <si>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</si>
  <si>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</si>
  <si>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</si>
  <si>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</si>
  <si>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</si>
  <si>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</si>
  <si>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</si>
  <si>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</si>
  <si>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</si>
  <si>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</si>
  <si>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</si>
  <si>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</si>
  <si>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</si>
  <si>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</si>
  <si>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</si>
  <si>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</si>
  <si>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</si>
  <si>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</si>
  <si>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</si>
  <si>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</si>
  <si>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</si>
  <si>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</si>
  <si>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</si>
  <si>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</si>
  <si>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</si>
  <si>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</si>
  <si>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</si>
  <si>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</si>
  <si>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</si>
  <si>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</si>
  <si>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</si>
  <si>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</si>
  <si>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</si>
  <si>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</si>
  <si>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</si>
  <si>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</si>
  <si>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</si>
  <si>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</si>
  <si>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</si>
  <si>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</si>
  <si>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</si>
  <si>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</si>
  <si>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</si>
  <si>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</si>
  <si>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</si>
  <si>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</si>
  <si>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</si>
  <si>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</si>
  <si>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</si>
  <si>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</si>
  <si>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</si>
  <si>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</si>
  <si>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</si>
  <si>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</si>
  <si>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</si>
  <si>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</si>
  <si>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</si>
  <si>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</si>
  <si>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</si>
  <si>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</si>
  <si>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</si>
  <si>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</si>
  <si>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</si>
  <si>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</si>
  <si>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</si>
  <si>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</si>
  <si>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</si>
  <si>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</si>
  <si>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</si>
  <si>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</si>
  <si>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</si>
  <si>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</si>
  <si>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</si>
  <si>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</si>
  <si>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</si>
  <si>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</si>
  <si>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</si>
  <si>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</si>
  <si>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</si>
  <si>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</si>
  <si>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</si>
  <si>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</si>
  <si>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</si>
  <si>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</si>
  <si>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</si>
  <si>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</si>
  <si>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</si>
  <si>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</si>
  <si>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</si>
  <si>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</si>
  <si>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</si>
  <si>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</si>
  <si>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</si>
  <si>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</si>
  <si>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</si>
  <si>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</si>
  <si>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</si>
  <si>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</si>
  <si>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</si>
  <si>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</si>
  <si>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</si>
  <si>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</si>
  <si>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</si>
  <si>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</si>
  <si>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</si>
  <si>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</si>
  <si>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</si>
  <si>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</si>
  <si>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</si>
  <si>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</si>
  <si>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</si>
  <si>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</si>
  <si>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</si>
  <si>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</si>
  <si>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</si>
  <si>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</si>
  <si>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</si>
  <si>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</si>
  <si>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</si>
  <si>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</si>
  <si>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</si>
  <si>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</si>
  <si>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</si>
  <si>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</si>
  <si>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</si>
  <si>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</si>
  <si>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</si>
  <si>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</si>
  <si>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</si>
  <si>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</si>
  <si>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</si>
  <si>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</si>
  <si>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</si>
  <si>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</si>
  <si>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</si>
  <si>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</si>
  <si>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</si>
  <si>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</si>
  <si>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</si>
  <si>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</si>
  <si>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</si>
  <si>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</si>
  <si>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</si>
  <si>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</si>
  <si>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</si>
  <si>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</si>
  <si>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</si>
  <si>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</si>
  <si>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</si>
  <si>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</si>
  <si>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</si>
  <si>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</si>
  <si>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</si>
  <si>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</si>
  <si>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</si>
  <si>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</si>
  <si>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</si>
  <si>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</si>
  <si>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</si>
  <si>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</si>
  <si>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</si>
  <si>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</si>
  <si>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</si>
  <si>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</si>
  <si>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</si>
  <si>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</si>
  <si>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</si>
  <si>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</si>
  <si>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</si>
  <si>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</si>
  <si>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</si>
  <si>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</si>
  <si>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</si>
  <si>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</si>
  <si>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</si>
  <si>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</si>
  <si>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</si>
  <si>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</si>
  <si>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</si>
  <si>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</si>
  <si>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</si>
  <si>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</si>
  <si>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</si>
  <si>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</si>
  <si>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</si>
  <si>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</si>
  <si>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</si>
  <si>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</si>
  <si>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</si>
  <si>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</si>
  <si>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</si>
  <si>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</si>
  <si>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</si>
  <si>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</si>
  <si>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</si>
  <si>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</si>
  <si>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</si>
  <si>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</si>
  <si>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</si>
  <si>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</si>
  <si>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</si>
  <si>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</si>
  <si>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</si>
  <si>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</si>
  <si>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</si>
  <si>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</si>
  <si>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</si>
  <si>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</si>
  <si>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</si>
  <si>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</si>
  <si>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</si>
  <si>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</si>
  <si>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</si>
  <si>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</si>
  <si>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</si>
  <si>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</si>
  <si>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</si>
  <si>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</si>
  <si>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</si>
  <si>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</si>
  <si>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</si>
  <si>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</si>
  <si>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</si>
  <si>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</si>
  <si>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</si>
  <si>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</si>
  <si>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</si>
  <si>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</si>
  <si>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</si>
  <si>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</si>
  <si>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</si>
  <si>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</si>
  <si>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</si>
  <si>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</si>
  <si>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</si>
  <si>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</si>
  <si>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</si>
  <si>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</si>
  <si>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</si>
  <si>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</si>
  <si>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</si>
  <si>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</si>
  <si>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</si>
  <si>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</si>
  <si>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</si>
  <si>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</si>
  <si>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</si>
  <si>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</si>
  <si>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</si>
  <si>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</si>
  <si>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</si>
  <si>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</si>
  <si>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</si>
  <si>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</si>
  <si>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</si>
  <si>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</si>
  <si>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</si>
  <si>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</si>
  <si>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</si>
  <si>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</si>
  <si>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</si>
  <si>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</si>
  <si>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</si>
  <si>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</si>
  <si>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</si>
  <si>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</si>
  <si>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</si>
  <si>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</si>
  <si>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</si>
  <si>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</si>
  <si>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</si>
  <si>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</si>
  <si>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</si>
  <si>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</si>
  <si>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</si>
  <si>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</si>
  <si>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</si>
  <si>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</si>
  <si>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</si>
  <si>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</si>
  <si>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</si>
  <si>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</si>
  <si>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</si>
  <si>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</si>
  <si>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</si>
  <si>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</si>
  <si>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</si>
  <si>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</si>
  <si>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</si>
  <si>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</si>
  <si>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</si>
  <si>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</si>
  <si>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</si>
  <si>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</si>
  <si>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</si>
  <si>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</si>
  <si>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</si>
  <si>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</si>
  <si>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</si>
  <si>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</si>
  <si>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</si>
  <si>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</si>
  <si>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</si>
  <si>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</si>
  <si>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</si>
  <si>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</si>
  <si>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</si>
  <si>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</si>
  <si>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</si>
  <si>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</si>
  <si>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</si>
  <si>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</si>
  <si>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</si>
  <si>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</si>
  <si>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</si>
  <si>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</si>
  <si>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</si>
  <si>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</si>
  <si>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</si>
  <si>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</si>
  <si>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</si>
  <si>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</si>
  <si>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</si>
  <si>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</si>
  <si>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</si>
  <si>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</si>
  <si>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</si>
  <si>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</si>
  <si>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</si>
  <si>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</si>
  <si>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</si>
  <si>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</si>
  <si>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</si>
  <si>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</si>
  <si>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</si>
  <si>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</si>
  <si>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</si>
  <si>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</si>
  <si>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</si>
  <si>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</si>
  <si>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</si>
  <si>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</si>
  <si>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</si>
  <si>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</si>
  <si>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</si>
  <si>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</si>
  <si>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</si>
  <si>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</si>
  <si>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</si>
  <si>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</si>
  <si>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</si>
  <si>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</si>
  <si>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</si>
  <si>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</si>
  <si>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</si>
  <si>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</si>
  <si>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</si>
  <si>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</si>
  <si>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</si>
  <si>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</si>
  <si>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</si>
  <si>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</si>
  <si>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</si>
  <si>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</si>
  <si>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</si>
  <si>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</si>
  <si>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</si>
  <si>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</si>
  <si>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</si>
  <si>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</si>
  <si>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</si>
  <si>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</si>
  <si>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</si>
  <si>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</si>
  <si>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</si>
  <si>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</si>
  <si>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</si>
  <si>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</si>
  <si>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</si>
  <si>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</si>
  <si>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</si>
  <si>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</si>
  <si>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</si>
  <si>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</si>
  <si>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</si>
  <si>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</si>
  <si>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</si>
  <si>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</si>
  <si>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</si>
  <si>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</si>
  <si>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</si>
  <si>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</si>
  <si>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</si>
  <si>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</si>
  <si>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</si>
  <si>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</si>
  <si>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</si>
  <si>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</si>
  <si>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</si>
  <si>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</si>
  <si>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</si>
  <si>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</si>
  <si>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</si>
  <si>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</si>
  <si>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</si>
  <si>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</si>
  <si>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</si>
  <si>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</si>
  <si>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</si>
  <si>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</si>
  <si>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</si>
  <si>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</si>
  <si>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</si>
  <si>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</si>
  <si>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</si>
  <si>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</si>
  <si>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</si>
  <si>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</si>
  <si>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</si>
  <si>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</si>
  <si>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</si>
  <si>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</si>
  <si>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</si>
  <si>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</si>
  <si>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</si>
  <si>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</si>
  <si>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</si>
  <si>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</si>
  <si>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</si>
  <si>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</si>
  <si>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</si>
  <si>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</si>
  <si>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</si>
  <si>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</si>
  <si>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</si>
  <si>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</si>
  <si>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</si>
  <si>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</si>
  <si>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</si>
  <si>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</si>
  <si>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</si>
  <si>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</si>
  <si>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</si>
  <si>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</si>
  <si>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</si>
  <si>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</si>
  <si>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</si>
  <si>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</si>
  <si>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</si>
  <si>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</si>
  <si>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</si>
  <si>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</si>
  <si>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</si>
  <si>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</si>
  <si>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</si>
  <si>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</si>
  <si>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</si>
  <si>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</si>
  <si>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</si>
  <si>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</si>
  <si>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</si>
  <si>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</si>
  <si>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</si>
  <si>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</si>
  <si>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</si>
  <si>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</si>
  <si>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</si>
  <si>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</si>
  <si>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</si>
  <si>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</si>
  <si>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</si>
  <si>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</si>
  <si>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</si>
  <si>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</si>
  <si>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</si>
  <si>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</si>
  <si>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</si>
  <si>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</si>
  <si>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</si>
  <si>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</si>
  <si>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</si>
  <si>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</si>
  <si>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</si>
  <si>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</si>
  <si>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</si>
  <si>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</si>
  <si>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</si>
  <si>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</si>
  <si>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</si>
  <si>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</si>
  <si>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</si>
  <si>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</si>
  <si>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</si>
  <si>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</si>
  <si>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</si>
  <si>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</si>
  <si>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</si>
  <si>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</si>
  <si>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</si>
  <si>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</si>
  <si>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</si>
  <si>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</si>
  <si>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</si>
  <si>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</si>
  <si>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</si>
  <si>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</si>
  <si>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</si>
  <si>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</si>
  <si>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</si>
  <si>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</si>
  <si>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</si>
  <si>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</si>
  <si>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</si>
  <si>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</si>
  <si>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</si>
  <si>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</si>
  <si>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</si>
  <si>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</si>
  <si>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</si>
  <si>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</si>
  <si>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</si>
  <si>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</si>
  <si>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</si>
  <si>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</si>
  <si>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</si>
  <si>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</si>
  <si>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</si>
  <si>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</si>
  <si>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</si>
  <si>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</si>
  <si>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</si>
  <si>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</si>
  <si>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</si>
  <si>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</si>
  <si>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</si>
  <si>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</si>
  <si>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</si>
  <si>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</si>
  <si>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</si>
  <si>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</si>
  <si>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</si>
  <si>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</si>
  <si>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</si>
  <si>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</si>
  <si>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</si>
  <si>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</si>
  <si>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</si>
  <si>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</si>
  <si>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</si>
  <si>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</si>
  <si>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</si>
  <si>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</si>
  <si>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</si>
  <si>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</si>
  <si>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</si>
  <si>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</si>
  <si>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</si>
  <si>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</si>
  <si>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</si>
  <si>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</si>
  <si>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</si>
  <si>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</si>
  <si>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</si>
  <si>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</si>
  <si>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</si>
  <si>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</si>
  <si>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</si>
  <si>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</si>
  <si>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</si>
  <si>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</si>
  <si>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</si>
  <si>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</si>
  <si>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</si>
  <si>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</si>
  <si>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</si>
  <si>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</si>
  <si>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</si>
  <si>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</si>
  <si>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</si>
  <si>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</si>
  <si>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</si>
  <si>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</si>
  <si>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</si>
  <si>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</si>
  <si>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</si>
  <si>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</si>
  <si>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</si>
  <si>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</si>
  <si>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</si>
  <si>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</si>
  <si>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</si>
  <si>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</si>
  <si>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</si>
  <si>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</si>
  <si>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</si>
  <si>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</si>
  <si>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</si>
  <si>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</si>
  <si>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</si>
  <si>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</si>
  <si>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</si>
  <si>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</si>
  <si>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</si>
  <si>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</si>
  <si>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</si>
  <si>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</si>
  <si>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</si>
  <si>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</si>
  <si>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</si>
  <si>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</si>
  <si>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</si>
  <si>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</si>
  <si>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</si>
  <si>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</si>
  <si>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</si>
  <si>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</si>
  <si>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</si>
  <si>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</si>
  <si>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</si>
  <si>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</si>
  <si>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</si>
  <si>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</si>
  <si>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</si>
  <si>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</si>
  <si>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</si>
  <si>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</si>
  <si>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</si>
  <si>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</si>
  <si>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</si>
  <si>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</si>
  <si>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</si>
  <si>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</si>
  <si>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</si>
  <si>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</si>
  <si>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</si>
  <si>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</si>
  <si>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</si>
  <si>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</si>
  <si>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</si>
  <si>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</si>
  <si>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</si>
  <si>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</si>
  <si>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</si>
  <si>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</si>
  <si>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</si>
  <si>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</si>
  <si>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</si>
  <si>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</si>
  <si>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</si>
  <si>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</si>
  <si>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</si>
  <si>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</si>
  <si>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</si>
  <si>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</si>
  <si>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</si>
  <si>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</si>
  <si>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</si>
  <si>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</si>
  <si>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</si>
  <si>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</si>
  <si>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</si>
  <si>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</si>
  <si>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</si>
  <si>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</si>
  <si>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</si>
  <si>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</si>
  <si>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</si>
  <si>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</si>
  <si>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</si>
  <si>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</si>
  <si>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</si>
  <si>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</si>
  <si>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</si>
  <si>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</si>
  <si>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</si>
  <si>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</si>
  <si>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</si>
  <si>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</si>
  <si>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</si>
  <si>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</si>
  <si>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</si>
  <si>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</si>
  <si>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</si>
  <si>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</si>
  <si>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</si>
  <si>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</si>
  <si>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</si>
  <si>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</si>
  <si>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</si>
  <si>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</si>
  <si>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</si>
  <si>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</si>
  <si>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</si>
  <si>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</si>
  <si>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</si>
  <si>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</si>
  <si>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</si>
  <si>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</si>
  <si>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</si>
  <si>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</si>
  <si>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</si>
  <si>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</si>
  <si>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</si>
  <si>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</si>
  <si>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</si>
  <si>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</si>
  <si>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</si>
  <si>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</si>
  <si>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</si>
  <si>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</si>
  <si>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</si>
  <si>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</si>
  <si>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</si>
  <si>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</si>
  <si>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</si>
  <si>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</si>
  <si>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</si>
  <si>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</si>
  <si>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</si>
  <si>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</si>
  <si>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</si>
  <si>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</si>
  <si>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</si>
  <si>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</si>
  <si>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</si>
  <si>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</si>
  <si>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</si>
  <si>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</si>
  <si>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</si>
  <si>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</si>
  <si>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</si>
  <si>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</si>
  <si>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</si>
  <si>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</si>
  <si>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</si>
  <si>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</si>
  <si>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</si>
  <si>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</si>
  <si>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</si>
  <si>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</si>
  <si>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</si>
  <si>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</si>
  <si>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</si>
  <si>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</si>
  <si>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</si>
  <si>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</si>
  <si>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</si>
  <si>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</si>
  <si>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</si>
  <si>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</si>
  <si>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</si>
  <si>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</si>
  <si>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</si>
  <si>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</si>
  <si>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</si>
  <si>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</si>
  <si>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</si>
  <si>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</si>
  <si>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</si>
  <si>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</si>
  <si>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</si>
  <si>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</si>
  <si>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</si>
  <si>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</si>
  <si>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</si>
  <si>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</si>
  <si>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</si>
  <si>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</si>
  <si>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</si>
  <si>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</si>
  <si>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</si>
  <si>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</si>
  <si>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</si>
  <si>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</si>
  <si>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</si>
  <si>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</si>
  <si>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</si>
  <si>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</si>
  <si>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</si>
  <si>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</si>
  <si>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</si>
  <si>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</si>
  <si>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</si>
  <si>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</si>
  <si>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</si>
  <si>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</si>
  <si>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</si>
  <si>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</si>
  <si>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</si>
  <si>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</si>
  <si>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</si>
  <si>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</si>
  <si>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</si>
  <si>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</si>
  <si>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</si>
  <si>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</si>
  <si>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</si>
  <si>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</si>
  <si>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</si>
  <si>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</si>
  <si>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</si>
  <si>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</si>
  <si>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</si>
  <si>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</si>
  <si>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</si>
  <si>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</si>
  <si>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</si>
  <si>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</si>
  <si>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</si>
  <si>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</si>
  <si>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</si>
  <si>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</si>
  <si>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</si>
  <si>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</si>
  <si>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</si>
  <si>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</si>
  <si>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</si>
  <si>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</si>
  <si>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</si>
  <si>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</si>
  <si>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</si>
  <si>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</si>
  <si>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</si>
  <si>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</si>
  <si>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</si>
  <si>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</si>
  <si>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</si>
  <si>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</si>
  <si>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</si>
  <si>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</si>
  <si>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</si>
  <si>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</si>
  <si>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</si>
  <si>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</si>
  <si>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</si>
  <si>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</si>
  <si>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</si>
  <si>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</si>
  <si>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</si>
  <si>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</si>
  <si>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</si>
  <si>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</si>
  <si>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</si>
  <si>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</si>
  <si>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</si>
  <si>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</si>
  <si>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</si>
  <si>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</si>
  <si>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</si>
  <si>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</si>
  <si>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</si>
  <si>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</si>
  <si>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</si>
  <si>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</si>
  <si>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</si>
  <si>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</si>
  <si>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</si>
  <si>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</si>
  <si>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</si>
  <si>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</si>
  <si>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</si>
  <si>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</si>
  <si>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</si>
  <si>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</si>
  <si>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</si>
  <si>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</si>
  <si>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</si>
  <si>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</si>
  <si>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</si>
  <si>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</si>
  <si>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</si>
  <si>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</si>
  <si>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</si>
  <si>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</si>
  <si>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</si>
  <si>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</si>
  <si>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</si>
  <si>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</si>
  <si>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</si>
  <si>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</si>
  <si>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</si>
  <si>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</si>
  <si>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</si>
  <si>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</si>
  <si>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</si>
  <si>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</si>
  <si>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</si>
  <si>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</si>
  <si>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</si>
  <si>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</si>
  <si>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</si>
  <si>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</si>
  <si>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</si>
  <si>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</si>
  <si>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</si>
  <si>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</si>
  <si>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</si>
  <si>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</si>
  <si>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</si>
  <si>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</si>
  <si>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</si>
  <si>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</si>
  <si>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</si>
  <si>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</si>
  <si>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</si>
  <si>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</si>
  <si>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</si>
  <si>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</si>
  <si>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</si>
  <si>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</si>
  <si>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</si>
  <si>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</si>
  <si>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</si>
  <si>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</si>
  <si>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</si>
  <si>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</si>
  <si>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</si>
  <si>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</si>
  <si>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</si>
  <si>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</si>
  <si>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</si>
  <si>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</si>
  <si>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</si>
  <si>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</si>
  <si>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</si>
  <si>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</si>
  <si>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</si>
  <si>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</si>
  <si>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</si>
  <si>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</si>
  <si>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</si>
  <si>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</si>
  <si>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</si>
  <si>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</si>
  <si>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</si>
  <si>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</si>
  <si>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</si>
  <si>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</si>
  <si>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</si>
  <si>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</si>
  <si>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</si>
  <si>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</si>
  <si>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</si>
  <si>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</si>
  <si>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</si>
  <si>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</si>
  <si>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</si>
  <si>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</si>
  <si>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</si>
  <si>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</si>
  <si>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</si>
  <si>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</si>
  <si>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</si>
  <si>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</si>
  <si>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</si>
  <si>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</si>
  <si>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</si>
  <si>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</si>
  <si>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</si>
  <si>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</si>
  <si>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</si>
  <si>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</si>
  <si>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</si>
  <si>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</si>
  <si>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</si>
  <si>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</si>
  <si>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</si>
  <si>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</si>
  <si>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</si>
  <si>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</si>
  <si>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</si>
  <si>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</si>
  <si>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</si>
  <si>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</si>
  <si>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</si>
  <si>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</si>
  <si>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</si>
  <si>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</si>
  <si>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</si>
  <si>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</si>
  <si>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</si>
  <si>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</si>
  <si>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</si>
  <si>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</si>
  <si>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</si>
  <si>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</si>
  <si>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</si>
  <si>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</si>
  <si>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</si>
  <si>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</si>
  <si>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</si>
  <si>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</si>
  <si>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</si>
  <si>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</si>
  <si>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</si>
  <si>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</si>
  <si>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</si>
  <si>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</si>
  <si>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</si>
  <si>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</si>
  <si>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</si>
  <si>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</si>
  <si>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</si>
  <si>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</si>
  <si>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</si>
  <si>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</si>
  <si>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</si>
  <si>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</si>
  <si>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</si>
  <si>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</si>
  <si>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</si>
  <si>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</si>
  <si>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</si>
  <si>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</si>
  <si>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</si>
  <si>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</si>
  <si>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</si>
  <si>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</si>
  <si>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</si>
  <si>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</si>
  <si>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</si>
  <si>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</si>
  <si>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</si>
  <si>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</si>
  <si>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</si>
  <si>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</si>
  <si>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</si>
  <si>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</si>
  <si>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</si>
  <si>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</si>
  <si>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</si>
  <si>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</si>
  <si>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</si>
  <si>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</si>
  <si>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</si>
  <si>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</si>
  <si>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</si>
  <si>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</si>
  <si>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</si>
  <si>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</si>
  <si>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</si>
  <si>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</si>
  <si>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</si>
  <si>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</si>
  <si>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</si>
  <si>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</si>
  <si>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</si>
  <si>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</si>
  <si>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</si>
  <si>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</si>
  <si>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</si>
  <si>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</si>
  <si>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</si>
  <si>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</si>
  <si>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</si>
  <si>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</si>
  <si>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</si>
  <si>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</si>
  <si>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</si>
  <si>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</si>
  <si>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</si>
  <si>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</si>
  <si>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</si>
  <si>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</si>
  <si>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</si>
  <si>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</si>
  <si>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</si>
  <si>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</si>
  <si>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</si>
  <si>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</si>
  <si>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</si>
  <si>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</si>
  <si>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</si>
  <si>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</si>
  <si>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</si>
  <si>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</si>
  <si>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</si>
  <si>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</si>
  <si>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</si>
  <si>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</si>
  <si>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</si>
  <si>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</si>
  <si>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</si>
  <si>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</si>
  <si>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</si>
  <si>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</si>
  <si>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</si>
  <si>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</si>
  <si>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</si>
  <si>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</si>
  <si>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</si>
  <si>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</si>
  <si>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</si>
  <si>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</si>
  <si>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</si>
  <si>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</si>
  <si>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</si>
  <si>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</si>
  <si>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</si>
  <si>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</si>
  <si>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</si>
  <si>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</si>
  <si>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</si>
  <si>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</si>
  <si>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</si>
  <si>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</si>
  <si>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</si>
  <si>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</si>
  <si>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</si>
  <si>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</si>
  <si>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</si>
  <si>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</si>
  <si>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</si>
  <si>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</si>
  <si>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</si>
  <si>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</si>
  <si>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</si>
  <si>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</si>
  <si>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</si>
  <si>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</si>
  <si>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</si>
  <si>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</si>
  <si>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</si>
  <si>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</si>
  <si>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</si>
  <si>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</si>
  <si>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</si>
  <si>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</si>
  <si>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</si>
  <si>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</si>
  <si>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</si>
  <si>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</si>
  <si>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</si>
  <si>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</si>
  <si>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</si>
  <si>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</si>
  <si>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</si>
  <si>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</si>
  <si>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</si>
  <si>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</si>
  <si>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</si>
  <si>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</si>
  <si>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</si>
  <si>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</si>
  <si>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</si>
  <si>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</si>
  <si>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</si>
  <si>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</si>
  <si>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</si>
  <si>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</si>
  <si>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</si>
  <si>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</si>
  <si>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</si>
  <si>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</si>
  <si>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</si>
  <si>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</si>
  <si>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</si>
  <si>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</si>
  <si>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</si>
  <si>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</si>
  <si>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</si>
  <si>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</si>
  <si>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</si>
  <si>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</si>
  <si>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</si>
  <si>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</si>
  <si>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</si>
  <si>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</si>
  <si>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</si>
  <si>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</si>
  <si>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</si>
  <si>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</si>
  <si>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</si>
  <si>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</si>
  <si>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</si>
  <si>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</si>
  <si>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</si>
  <si>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</si>
  <si>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</si>
  <si>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</si>
  <si>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</si>
  <si>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</si>
  <si>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</si>
  <si>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</si>
  <si>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</si>
  <si>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</si>
  <si>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</si>
  <si>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</si>
  <si>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</si>
  <si>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</si>
  <si>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</si>
  <si>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</si>
  <si>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</si>
  <si>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</si>
  <si>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</si>
  <si>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</si>
  <si>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</si>
  <si>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</si>
  <si>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</si>
  <si>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</si>
  <si>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</si>
  <si>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</si>
  <si>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</si>
  <si>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</si>
  <si>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</si>
  <si>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</si>
  <si>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</si>
  <si>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</si>
  <si>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</si>
  <si>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</si>
  <si>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</si>
  <si>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</si>
  <si>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</si>
  <si>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</si>
  <si>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</si>
  <si>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</si>
  <si>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</si>
  <si>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</si>
  <si>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</si>
  <si>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</si>
  <si>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</si>
  <si>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</si>
  <si>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</si>
  <si>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</si>
  <si>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</si>
  <si>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</si>
  <si>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</si>
  <si>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</si>
  <si>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</si>
  <si>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</si>
  <si>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</si>
  <si>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</si>
  <si>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</si>
  <si>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</si>
  <si>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</si>
  <si>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</si>
  <si>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</si>
  <si>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</si>
  <si>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</si>
  <si>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</si>
  <si>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</si>
  <si>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</si>
  <si>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</si>
  <si>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</si>
  <si>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</si>
  <si>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</si>
  <si>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</si>
  <si>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</si>
  <si>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</si>
  <si>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</si>
  <si>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</si>
  <si>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</si>
  <si>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</si>
  <si>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</si>
  <si>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</si>
  <si>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</si>
  <si>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</si>
  <si>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</si>
  <si>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</si>
  <si>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</si>
  <si>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</si>
  <si>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</si>
  <si>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</si>
  <si>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</si>
  <si>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</si>
  <si>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</si>
  <si>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</si>
  <si>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</si>
  <si>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</si>
  <si>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</si>
  <si>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</si>
  <si>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</si>
  <si>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</si>
  <si>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</si>
  <si>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</si>
  <si>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</si>
  <si>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</si>
  <si>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</si>
  <si>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</si>
  <si>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</si>
  <si>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</si>
  <si>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</si>
  <si>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</si>
  <si>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</si>
  <si>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</si>
  <si>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</si>
  <si>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</si>
  <si>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</si>
  <si>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</si>
  <si>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</si>
  <si>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</si>
  <si>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</si>
  <si>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</si>
  <si>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</si>
  <si>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</si>
  <si>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</si>
  <si>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</si>
  <si>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</si>
  <si>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</si>
  <si>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</si>
  <si>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</si>
  <si>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</si>
  <si>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</si>
  <si>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</si>
  <si>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</si>
  <si>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</si>
  <si>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</si>
  <si>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</si>
  <si>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</si>
  <si>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</si>
  <si>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</si>
  <si>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</si>
  <si>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</si>
  <si>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</si>
  <si>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</si>
  <si>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</si>
  <si>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</si>
  <si>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</si>
  <si>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</si>
  <si>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</si>
  <si>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</si>
  <si>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</si>
  <si>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</si>
  <si>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</si>
  <si>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</si>
  <si>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</si>
  <si>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</si>
  <si>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</si>
  <si>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</si>
  <si>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</si>
  <si>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</si>
  <si>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</si>
  <si>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</si>
  <si>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</si>
  <si>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</si>
  <si>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</si>
  <si>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</si>
  <si>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</si>
  <si>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</si>
  <si>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</si>
  <si>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</si>
  <si>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</si>
  <si>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</si>
  <si>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</si>
  <si>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</si>
  <si>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</si>
  <si>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</si>
  <si>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</si>
  <si>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</si>
  <si>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</si>
  <si>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</si>
  <si>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</si>
  <si>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</si>
  <si>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</si>
  <si>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</si>
  <si>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</si>
  <si>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</si>
  <si>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</si>
  <si>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</si>
  <si>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</si>
  <si>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</si>
  <si>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</si>
  <si>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</si>
  <si>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</si>
  <si>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</si>
  <si>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</si>
  <si>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</si>
  <si>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</si>
  <si>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</si>
  <si>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</si>
  <si>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</si>
  <si>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</si>
  <si>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</si>
  <si>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</si>
  <si>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</si>
  <si>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</si>
  <si>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</si>
  <si>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</si>
  <si>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</si>
  <si>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</si>
  <si>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</si>
  <si>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</si>
  <si>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</si>
  <si>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</si>
  <si>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</si>
  <si>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</si>
  <si>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</si>
  <si>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</si>
  <si>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</si>
  <si>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</si>
  <si>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</si>
  <si>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</si>
  <si>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</si>
  <si>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</si>
  <si>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</si>
  <si>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</si>
  <si>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</si>
  <si>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</si>
  <si>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</si>
  <si>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</si>
  <si>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</si>
  <si>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</si>
  <si>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</si>
  <si>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</si>
  <si>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</si>
  <si>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</si>
  <si>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</si>
  <si>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</si>
  <si>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</si>
  <si>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</si>
  <si>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</si>
  <si>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</si>
  <si>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</si>
  <si>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</si>
  <si>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</si>
  <si>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</si>
  <si>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</si>
  <si>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</si>
  <si>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</si>
  <si>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</si>
  <si>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</si>
  <si>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</si>
  <si>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</si>
  <si>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</si>
  <si>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</si>
  <si>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</si>
  <si>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</si>
  <si>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</si>
  <si>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</si>
  <si>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</si>
  <si>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</si>
  <si>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</si>
  <si>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</si>
  <si>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</si>
  <si>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</si>
  <si>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</si>
  <si>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</si>
  <si>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</si>
  <si>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</si>
  <si>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</si>
  <si>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</si>
  <si>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</si>
  <si>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</si>
  <si>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</si>
  <si>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</si>
  <si>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</si>
  <si>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</si>
  <si>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</si>
  <si>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</si>
  <si>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</si>
  <si>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</si>
  <si>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</si>
  <si>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</si>
  <si>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</si>
  <si>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</si>
  <si>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</si>
  <si>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</si>
  <si>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</si>
  <si>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</si>
  <si>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</si>
  <si>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</si>
  <si>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</si>
  <si>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</si>
  <si>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</si>
  <si>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</si>
  <si>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</si>
  <si>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</si>
  <si>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</si>
  <si>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</si>
  <si>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</si>
  <si>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</si>
  <si>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</si>
  <si>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</si>
  <si>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</si>
  <si>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</si>
  <si>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</si>
  <si>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</si>
  <si>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</si>
  <si>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</si>
  <si>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</si>
  <si>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</si>
  <si>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</si>
  <si>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</si>
  <si>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</si>
  <si>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</si>
  <si>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</si>
  <si>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</si>
  <si>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</si>
  <si>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</si>
  <si>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</si>
  <si>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</si>
  <si>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</si>
  <si>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</si>
  <si>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</si>
  <si>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</si>
  <si>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</si>
  <si>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</si>
  <si>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</si>
  <si>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</si>
  <si>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</si>
  <si>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</si>
  <si>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</si>
  <si>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</si>
  <si>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</si>
  <si>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</si>
  <si>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</si>
  <si>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</si>
  <si>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</si>
  <si>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</si>
  <si>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</si>
  <si>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</si>
  <si>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</si>
  <si>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</si>
  <si>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</si>
  <si>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</si>
  <si>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</si>
  <si>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</si>
  <si>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</si>
  <si>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</si>
  <si>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</si>
  <si>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</si>
  <si>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</si>
  <si>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</si>
  <si>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</si>
  <si>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</si>
  <si>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</si>
  <si>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</si>
  <si>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</si>
  <si>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</si>
  <si>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</si>
  <si>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</si>
  <si>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</si>
  <si>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</si>
  <si>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</si>
  <si>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</si>
  <si>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</si>
  <si>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</si>
  <si>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</si>
  <si>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</si>
  <si>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</si>
  <si>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</si>
  <si>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</si>
  <si>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</si>
  <si>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</si>
  <si>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</si>
  <si>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</si>
  <si>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</si>
  <si>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</si>
  <si>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</si>
  <si>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</si>
  <si>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</si>
  <si>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</si>
  <si>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</si>
  <si>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</si>
  <si>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</si>
  <si>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</si>
  <si>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</si>
  <si>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</si>
  <si>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</si>
  <si>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</si>
  <si>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</si>
  <si>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</si>
  <si>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</si>
  <si>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</si>
  <si>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</si>
  <si>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</si>
  <si>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</si>
  <si>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</si>
  <si>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</si>
  <si>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</si>
  <si>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</si>
  <si>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</si>
  <si>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</si>
  <si>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</si>
  <si>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</si>
  <si>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</si>
  <si>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</si>
  <si>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</si>
  <si>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</si>
  <si>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</si>
  <si>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</si>
  <si>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</si>
  <si>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</si>
  <si>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</si>
  <si>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</si>
  <si>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</si>
  <si>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</si>
  <si>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</si>
  <si>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</si>
  <si>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</si>
  <si>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</si>
  <si>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</si>
  <si>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</si>
  <si>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</si>
  <si>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</si>
  <si>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</si>
  <si>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</si>
  <si>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</si>
  <si>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</si>
  <si>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</si>
  <si>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</si>
  <si>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</si>
  <si>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</si>
  <si>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</si>
  <si>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</si>
  <si>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</si>
  <si>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</si>
  <si>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</si>
  <si>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</si>
  <si>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</si>
  <si>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</si>
  <si>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</si>
  <si>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</si>
  <si>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</si>
  <si>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</si>
  <si>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</si>
  <si>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</si>
  <si>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</si>
  <si>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</si>
  <si>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</si>
  <si>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</si>
  <si>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</si>
  <si>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</si>
  <si>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</si>
  <si>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</si>
  <si>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</si>
  <si>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</si>
  <si>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</si>
  <si>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</si>
  <si>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</si>
  <si>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</si>
  <si>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</si>
  <si>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</si>
  <si>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</si>
  <si>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</si>
  <si>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</si>
  <si>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</si>
  <si>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</si>
  <si>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</si>
  <si>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</si>
  <si>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</si>
  <si>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</si>
  <si>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</si>
  <si>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</si>
  <si>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</si>
  <si>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</si>
  <si>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</si>
  <si>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</si>
  <si>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</si>
  <si>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</si>
  <si>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</si>
  <si>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</si>
  <si>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</si>
  <si>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</si>
  <si>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</si>
  <si>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</si>
  <si>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</si>
  <si>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</si>
  <si>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</si>
  <si>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</si>
  <si>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</si>
  <si>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</si>
  <si>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</si>
  <si>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</si>
  <si>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</si>
  <si>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</si>
  <si>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</si>
  <si>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</si>
  <si>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</si>
  <si>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</si>
  <si>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</si>
  <si>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</si>
  <si>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</si>
  <si>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</si>
  <si>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</si>
  <si>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</si>
  <si>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</si>
  <si>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</si>
  <si>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</si>
  <si>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</si>
  <si>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</si>
  <si>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</si>
  <si>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</si>
  <si>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</si>
  <si>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</si>
  <si>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</si>
  <si>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</si>
  <si>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</si>
  <si>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</si>
  <si>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</si>
  <si>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</si>
  <si>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</si>
  <si>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</si>
  <si>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</si>
  <si>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</si>
  <si>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</si>
  <si>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</si>
  <si>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</si>
  <si>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</si>
  <si>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</si>
  <si>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</si>
  <si>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</si>
  <si>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</si>
  <si>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</si>
  <si>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</si>
  <si>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</si>
  <si>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</si>
  <si>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</si>
  <si>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</si>
  <si>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</si>
  <si>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</si>
  <si>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</si>
  <si>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</si>
  <si>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</si>
  <si>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</si>
  <si>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</si>
  <si>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</si>
  <si>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</si>
  <si>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</si>
  <si>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</si>
  <si>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</si>
  <si>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</si>
  <si>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</si>
  <si>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</si>
  <si>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</si>
  <si>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</si>
  <si>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</si>
  <si>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</si>
  <si>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</si>
  <si>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</si>
  <si>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</si>
  <si>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</si>
  <si>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</si>
  <si>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</si>
  <si>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</si>
  <si>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</si>
  <si>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</si>
  <si>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</si>
  <si>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</si>
  <si>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</si>
  <si>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</si>
  <si>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</si>
  <si>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</si>
  <si>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</si>
  <si>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</si>
  <si>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</si>
  <si>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</si>
  <si>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</si>
  <si>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</si>
  <si>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</si>
  <si>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</si>
  <si>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</si>
  <si>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</si>
  <si>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</si>
  <si>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</si>
  <si>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</si>
  <si>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</si>
  <si>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</si>
  <si>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</si>
  <si>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</si>
  <si>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</si>
  <si>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</si>
  <si>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</si>
  <si>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</si>
  <si>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</si>
  <si>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</si>
  <si>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</si>
  <si>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</si>
  <si>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</si>
  <si>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</si>
  <si>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</si>
  <si>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</si>
  <si>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</si>
  <si>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</si>
  <si>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</si>
  <si>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</si>
  <si>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</si>
  <si>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</si>
  <si>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</si>
  <si>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</si>
  <si>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</si>
  <si>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</si>
  <si>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</si>
  <si>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</si>
  <si>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</si>
  <si>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</si>
  <si>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</si>
  <si>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</si>
  <si>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</si>
  <si>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</si>
  <si>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</si>
  <si>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</si>
  <si>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</si>
  <si>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</si>
  <si>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</si>
  <si>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</si>
  <si>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</si>
  <si>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</si>
  <si>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</si>
  <si>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</si>
  <si>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</si>
  <si>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</si>
  <si>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</si>
  <si>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</si>
  <si>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</si>
  <si>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</si>
  <si>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</si>
  <si>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</si>
  <si>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</si>
  <si>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</si>
  <si>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</si>
  <si>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</si>
  <si>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</si>
  <si>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</si>
  <si>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</si>
  <si>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</si>
  <si>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</si>
  <si>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</si>
  <si>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</si>
  <si>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</si>
  <si>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</si>
  <si>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</si>
  <si>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</si>
  <si>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</si>
  <si>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</si>
  <si>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</si>
  <si>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</si>
  <si>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</si>
  <si>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</si>
  <si>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</si>
  <si>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</si>
  <si>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</si>
  <si>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</si>
  <si>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</si>
  <si>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</si>
  <si>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</si>
  <si>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</si>
  <si>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</si>
  <si>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</si>
  <si>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</si>
  <si>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</si>
  <si>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</si>
  <si>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</si>
  <si>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</si>
  <si>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</si>
  <si>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</si>
  <si>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</si>
  <si>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</si>
  <si>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</si>
  <si>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</si>
  <si>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</si>
  <si>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</si>
  <si>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</si>
  <si>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</si>
  <si>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</si>
  <si>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</si>
  <si>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</si>
  <si>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</si>
  <si>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</si>
  <si>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</si>
  <si>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</si>
  <si>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</si>
  <si>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</si>
  <si>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</si>
  <si>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</si>
  <si>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</si>
  <si>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</si>
  <si>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</si>
  <si>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</si>
  <si>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</si>
  <si>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</si>
  <si>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</si>
  <si>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</si>
  <si>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</si>
  <si>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</si>
  <si>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</si>
  <si>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</si>
  <si>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</si>
  <si>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</si>
  <si>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</si>
  <si>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</si>
  <si>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</si>
  <si>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</si>
  <si>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</si>
  <si>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</si>
  <si>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</si>
  <si>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</si>
  <si>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</si>
  <si>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</si>
  <si>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</si>
  <si>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</si>
  <si>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</si>
  <si>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</si>
  <si>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</si>
  <si>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</si>
  <si>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</si>
  <si>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</si>
  <si>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</si>
  <si>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</si>
  <si>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</si>
  <si>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</si>
  <si>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</si>
  <si>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</si>
  <si>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</si>
  <si>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</si>
  <si>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</si>
  <si>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</si>
  <si>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</si>
  <si>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</si>
  <si>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</si>
  <si>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</si>
  <si>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</si>
  <si>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</si>
  <si>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</si>
  <si>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</si>
  <si>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</si>
  <si>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</si>
  <si>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</si>
  <si>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</si>
  <si>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</si>
  <si>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</si>
  <si>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</si>
  <si>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</si>
  <si>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</si>
  <si>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</si>
  <si>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</si>
  <si>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</si>
  <si>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</si>
  <si>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</si>
  <si>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</si>
  <si>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</si>
  <si>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</si>
  <si>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</si>
  <si>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</si>
  <si>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</si>
  <si>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</si>
  <si>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</si>
  <si>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</si>
  <si>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</si>
  <si>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</si>
  <si>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</si>
  <si>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</si>
  <si>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</si>
  <si>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</si>
  <si>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</si>
  <si>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</si>
  <si>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</si>
  <si>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</si>
  <si>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</si>
  <si>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</si>
  <si>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</si>
  <si>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</si>
  <si>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</si>
  <si>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</si>
  <si>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</si>
  <si>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</si>
  <si>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</si>
  <si>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</si>
  <si>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</si>
  <si>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</si>
  <si>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</si>
  <si>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</si>
  <si>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</si>
  <si>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</si>
  <si>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</si>
  <si>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</si>
  <si>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</si>
  <si>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</si>
  <si>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</si>
  <si>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</si>
  <si>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</si>
  <si>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</si>
  <si>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</si>
  <si>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</si>
  <si>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</si>
  <si>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</si>
  <si>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</si>
  <si>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</si>
  <si>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</si>
  <si>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</si>
  <si>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</si>
  <si>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</si>
  <si>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</si>
  <si>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</si>
  <si>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</si>
  <si>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</si>
  <si>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</si>
  <si>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</si>
  <si>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</si>
  <si>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</si>
  <si>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</si>
  <si>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</si>
  <si>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</si>
  <si>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</si>
  <si>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</si>
  <si>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</si>
  <si>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</si>
  <si>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</si>
  <si>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</si>
  <si>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</si>
  <si>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</si>
  <si>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</si>
  <si>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</si>
  <si>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</si>
  <si>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</si>
  <si>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</si>
  <si>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</si>
  <si>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</si>
  <si>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</si>
  <si>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</si>
  <si>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</si>
  <si>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</si>
  <si>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</si>
  <si>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</si>
  <si>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</si>
  <si>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</si>
  <si>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</si>
  <si>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</si>
  <si>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</si>
  <si>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</si>
  <si>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</si>
  <si>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</si>
  <si>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</si>
  <si>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</si>
  <si>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</si>
  <si>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</si>
  <si>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</si>
  <si>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</si>
  <si>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</si>
  <si>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</si>
  <si>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</si>
  <si>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</si>
  <si>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</si>
  <si>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</si>
  <si>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</si>
  <si>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</si>
  <si>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</si>
  <si>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</si>
  <si>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</si>
  <si>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</si>
  <si>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</si>
  <si>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</si>
  <si>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</si>
  <si>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</si>
  <si>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</si>
  <si>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</si>
  <si>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</si>
  <si>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</si>
  <si>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</si>
  <si>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</si>
  <si>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</si>
  <si>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</si>
  <si>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</si>
  <si>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</si>
  <si>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</si>
  <si>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</si>
  <si>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</si>
  <si>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</si>
  <si>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</si>
  <si>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</si>
  <si>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</si>
  <si>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</si>
  <si>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</si>
  <si>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</si>
  <si>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</si>
  <si>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</si>
  <si>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</si>
  <si>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</si>
  <si>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</si>
  <si>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</si>
  <si>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</si>
  <si>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</si>
  <si>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</si>
  <si>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</si>
  <si>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</si>
  <si>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</si>
  <si>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</si>
  <si>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</si>
  <si>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</si>
  <si>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</si>
  <si>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</si>
  <si>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</si>
  <si>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</si>
  <si>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</si>
  <si>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</si>
  <si>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</si>
  <si>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</si>
  <si>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</si>
  <si>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</si>
  <si>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</si>
  <si>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</si>
  <si>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</si>
  <si>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</si>
  <si>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</si>
  <si>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</si>
  <si>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</si>
  <si>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</si>
  <si>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</si>
  <si>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</si>
  <si>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</si>
  <si>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</si>
  <si>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</si>
  <si>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</si>
  <si>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</si>
  <si>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</si>
  <si>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</si>
  <si>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</si>
  <si>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</si>
  <si>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</si>
  <si>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</si>
  <si>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</si>
  <si>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</si>
  <si>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</si>
  <si>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</si>
  <si>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</si>
  <si>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</si>
  <si>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</si>
  <si>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</si>
  <si>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</si>
  <si>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</si>
  <si>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</si>
  <si>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</si>
  <si>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</si>
  <si>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</si>
  <si>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</si>
  <si>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</si>
  <si>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</si>
  <si>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</si>
  <si>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</si>
  <si>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</si>
  <si>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</si>
  <si>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</si>
  <si>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</si>
  <si>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</si>
  <si>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</si>
  <si>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</si>
  <si>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</si>
  <si>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</si>
  <si>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</si>
  <si>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</si>
  <si>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</si>
  <si>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</si>
  <si>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</si>
  <si>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</si>
  <si>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</si>
  <si>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</si>
  <si>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</si>
  <si>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</si>
  <si>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</si>
  <si>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</si>
  <si>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</si>
  <si>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</si>
  <si>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</si>
  <si>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</si>
  <si>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</si>
  <si>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</si>
  <si>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</si>
  <si>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</si>
  <si>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</si>
  <si>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</si>
  <si>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</si>
  <si>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</si>
  <si>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</si>
  <si>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</si>
  <si>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</si>
  <si>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</si>
  <si>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</si>
  <si>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</si>
  <si>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</si>
  <si>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</si>
  <si>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</si>
  <si>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</si>
  <si>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</si>
  <si>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</si>
  <si>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</si>
  <si>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</si>
  <si>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</si>
  <si>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</si>
  <si>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</si>
  <si>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</si>
  <si>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</si>
  <si>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</si>
  <si>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</si>
  <si>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</si>
  <si>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</si>
  <si>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</si>
  <si>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</si>
  <si>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</si>
  <si>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</si>
  <si>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</si>
  <si>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</si>
  <si>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</si>
  <si>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</si>
  <si>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</si>
  <si>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</si>
  <si>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</si>
  <si>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</si>
  <si>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</si>
  <si>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</si>
  <si>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</si>
  <si>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</si>
  <si>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</si>
  <si>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</si>
  <si>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</si>
  <si>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</si>
  <si>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</si>
  <si>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</si>
  <si>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</si>
  <si>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</si>
  <si>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</si>
  <si>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</si>
  <si>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</si>
  <si>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</si>
  <si>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</si>
  <si>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</si>
  <si>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</si>
  <si>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</si>
  <si>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</si>
  <si>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</si>
  <si>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</si>
  <si>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</si>
  <si>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</si>
  <si>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</si>
  <si>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</si>
  <si>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</si>
  <si>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</si>
  <si>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</si>
  <si>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</si>
  <si>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</si>
  <si>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</si>
  <si>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</si>
  <si>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</si>
  <si>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</si>
  <si>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</si>
  <si>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</si>
  <si>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</si>
  <si>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</si>
  <si>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</si>
  <si>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</si>
  <si>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</si>
  <si>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</si>
  <si>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</si>
  <si>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</si>
  <si>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</si>
  <si>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</si>
  <si>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</si>
  <si>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</si>
  <si>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</si>
  <si>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</si>
  <si>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</si>
  <si>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</si>
  <si>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</si>
  <si>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</si>
  <si>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</si>
  <si>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</si>
  <si>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</si>
  <si>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</si>
  <si>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</si>
  <si>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</si>
  <si>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</si>
  <si>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</si>
  <si>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</si>
  <si>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</si>
  <si>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</si>
  <si>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</si>
  <si>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</si>
  <si>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</si>
  <si>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</si>
  <si>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</si>
  <si>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</si>
  <si>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</si>
  <si>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</si>
  <si>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</si>
  <si>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</si>
  <si>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</si>
  <si>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</si>
  <si>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</si>
  <si>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</si>
  <si>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</si>
  <si>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</si>
  <si>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</si>
  <si>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</si>
  <si>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</si>
  <si>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</si>
  <si>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</si>
  <si>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</si>
  <si>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</si>
  <si>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</si>
  <si>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</si>
  <si>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</si>
  <si>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</si>
  <si>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</si>
  <si>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</si>
  <si>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</si>
  <si>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</si>
  <si>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</si>
  <si>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</si>
  <si>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</si>
  <si>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</si>
  <si>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</si>
  <si>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</si>
  <si>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</si>
  <si>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</si>
  <si>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</si>
  <si>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</si>
  <si>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</si>
  <si>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</si>
  <si>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</si>
  <si>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</si>
  <si>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</si>
  <si>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</si>
  <si>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</si>
  <si>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</si>
  <si>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</si>
  <si>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</si>
  <si>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</si>
  <si>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</si>
  <si>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</si>
  <si>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</si>
  <si>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</si>
  <si>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</si>
  <si>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</si>
  <si>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</si>
  <si>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</si>
  <si>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</si>
  <si>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</si>
  <si>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</si>
  <si>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</si>
  <si>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</si>
  <si>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</si>
  <si>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</si>
  <si>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</si>
  <si>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</si>
  <si>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</si>
  <si>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</si>
  <si>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</si>
  <si>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</si>
  <si>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</si>
  <si>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</si>
  <si>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</si>
  <si>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</si>
  <si>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</si>
  <si>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</si>
  <si>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</si>
  <si>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</si>
  <si>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</si>
  <si>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</si>
  <si>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</si>
  <si>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</si>
  <si>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</si>
  <si>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</si>
  <si>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</si>
  <si>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</si>
  <si>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</si>
  <si>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</si>
  <si>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</si>
  <si>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</si>
  <si>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</si>
  <si>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</si>
  <si>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</si>
  <si>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</si>
  <si>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</si>
  <si>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</si>
  <si>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</si>
  <si>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</si>
  <si>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</si>
  <si>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</si>
  <si>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</si>
  <si>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</si>
  <si>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</si>
  <si>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</si>
  <si>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</si>
  <si>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</si>
  <si>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</si>
  <si>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</si>
  <si>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</si>
  <si>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</si>
  <si>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</si>
  <si>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</si>
  <si>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</si>
  <si>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</si>
  <si>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</si>
  <si>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</si>
  <si>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</si>
  <si>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</si>
  <si>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</si>
  <si>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</si>
  <si>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</si>
  <si>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</si>
  <si>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</si>
  <si>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</si>
  <si>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</si>
  <si>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</si>
  <si>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</si>
  <si>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</si>
  <si>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</si>
  <si>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</si>
  <si>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</si>
  <si>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</si>
  <si>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</si>
  <si>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</si>
  <si>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</si>
  <si>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</si>
  <si>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</si>
  <si>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</si>
  <si>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</si>
  <si>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</si>
  <si>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</si>
  <si>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</si>
  <si>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</si>
  <si>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</si>
  <si>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</si>
  <si>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</si>
  <si>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</si>
  <si>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</si>
  <si>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</si>
  <si>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</si>
  <si>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</si>
  <si>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</si>
  <si>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</si>
  <si>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</si>
  <si>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</si>
  <si>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</si>
  <si>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</si>
  <si>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</si>
  <si>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</si>
  <si>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</si>
  <si>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</si>
  <si>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</si>
  <si>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</si>
  <si>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</si>
  <si>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</si>
  <si>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</si>
  <si>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</si>
  <si>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</si>
  <si>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</si>
  <si>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</si>
  <si>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</si>
  <si>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</si>
  <si>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</si>
  <si>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</si>
  <si>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</si>
  <si>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</si>
  <si>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</si>
  <si>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</si>
  <si>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</si>
  <si>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</si>
  <si>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</si>
  <si>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</si>
  <si>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</si>
  <si>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</si>
  <si>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</si>
  <si>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</si>
  <si>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</si>
  <si>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</si>
  <si>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</si>
  <si>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</si>
  <si>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</si>
  <si>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</si>
  <si>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</si>
  <si>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</si>
  <si>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</si>
  <si>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</si>
  <si>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</si>
  <si>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</si>
  <si>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</si>
  <si>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</si>
  <si>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</si>
  <si>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</si>
  <si>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</si>
  <si>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</si>
  <si>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</si>
  <si>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</si>
  <si>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</si>
  <si>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</si>
  <si>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</si>
  <si>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</si>
  <si>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</si>
  <si>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</si>
  <si>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</si>
  <si>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</si>
  <si>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</si>
  <si>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</si>
  <si>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</si>
  <si>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</si>
  <si>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</si>
  <si>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</si>
  <si>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</si>
  <si>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</si>
  <si>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</si>
  <si>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</si>
  <si>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</si>
  <si>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</si>
  <si>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</si>
  <si>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</si>
  <si>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</si>
  <si>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</si>
  <si>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</si>
  <si>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</si>
  <si>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</si>
  <si>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</si>
  <si>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</si>
  <si>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</si>
  <si>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</si>
  <si>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</si>
  <si>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</si>
  <si>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</si>
  <si>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</si>
  <si>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</si>
  <si>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</si>
  <si>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</si>
  <si>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</si>
  <si>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</si>
  <si>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</si>
  <si>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</si>
  <si>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</si>
  <si>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</si>
  <si>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</si>
  <si>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</si>
  <si>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</si>
  <si>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</si>
  <si>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</si>
  <si>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</si>
  <si>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</si>
  <si>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</si>
  <si>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</si>
  <si>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</si>
  <si>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</si>
  <si>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</si>
  <si>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</si>
  <si>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</si>
  <si>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</si>
  <si>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</si>
  <si>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</si>
  <si>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</si>
  <si>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</si>
  <si>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</si>
  <si>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</si>
  <si>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</si>
  <si>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</si>
  <si>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</si>
  <si>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</si>
  <si>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</si>
  <si>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</si>
  <si>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</si>
  <si>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</si>
  <si>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</si>
  <si>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</si>
  <si>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</si>
  <si>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</si>
  <si>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</si>
  <si>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</si>
  <si>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</si>
  <si>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</si>
  <si>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</si>
  <si>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</si>
  <si>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</si>
  <si>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</si>
  <si>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</si>
  <si>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</si>
  <si>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</si>
  <si>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</si>
  <si>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</si>
  <si>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</si>
  <si>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</si>
  <si>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</si>
  <si>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</si>
  <si>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</si>
  <si>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</si>
  <si>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</si>
  <si>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</si>
  <si>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</si>
  <si>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</si>
  <si>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</si>
  <si>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</si>
  <si>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</si>
  <si>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</si>
  <si>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</si>
  <si>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</si>
  <si>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</si>
  <si>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</si>
  <si>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</si>
  <si>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</si>
  <si>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</si>
  <si>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</si>
  <si>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</si>
  <si>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</si>
  <si>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</si>
  <si>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</si>
  <si>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</si>
  <si>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</si>
  <si>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</si>
  <si>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</si>
  <si>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</si>
  <si>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</si>
  <si>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</si>
  <si>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</si>
  <si>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</si>
  <si>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</si>
  <si>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</si>
  <si>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</si>
  <si>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</si>
  <si>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</si>
  <si>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</si>
  <si>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</si>
  <si>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</si>
  <si>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</si>
  <si>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</si>
  <si>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</si>
  <si>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</si>
  <si>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</si>
  <si>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</si>
  <si>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</si>
  <si>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</si>
  <si>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</si>
  <si>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</si>
  <si>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</si>
  <si>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</si>
  <si>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</si>
  <si>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</si>
  <si>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</si>
  <si>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</si>
  <si>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</si>
  <si>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</si>
  <si>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</si>
  <si>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</si>
  <si>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</si>
  <si>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</si>
  <si>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</si>
  <si>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</si>
  <si>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</si>
  <si>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</si>
  <si>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</si>
  <si>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</si>
  <si>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</si>
  <si>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</si>
  <si>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</si>
  <si>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</si>
  <si>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</si>
  <si>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</si>
  <si>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</si>
  <si>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</si>
  <si>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</si>
  <si>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</si>
  <si>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</si>
  <si>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</si>
  <si>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</si>
  <si>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</si>
  <si>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</si>
  <si>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</si>
  <si>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</si>
  <si>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</si>
  <si>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</si>
  <si>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</si>
  <si>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</si>
  <si>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</si>
  <si>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</si>
  <si>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</si>
  <si>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</si>
  <si>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</si>
  <si>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</si>
  <si>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</si>
  <si>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</si>
  <si>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</si>
  <si>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</si>
  <si>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</si>
  <si>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</si>
  <si>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</si>
  <si>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</si>
  <si>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</si>
  <si>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</si>
  <si>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</si>
  <si>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</si>
  <si>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</si>
  <si>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</si>
  <si>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</si>
  <si>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</si>
  <si>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</si>
  <si>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</si>
  <si>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</si>
  <si>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</si>
  <si>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</si>
  <si>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</si>
  <si>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</si>
  <si>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</si>
  <si>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</si>
  <si>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</si>
  <si>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</si>
  <si>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</si>
  <si>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</si>
  <si>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</si>
  <si>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</si>
  <si>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</si>
  <si>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</si>
  <si>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</si>
  <si>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</si>
  <si>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</si>
  <si>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</si>
  <si>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</si>
  <si>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</si>
  <si>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</si>
  <si>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</si>
  <si>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</si>
  <si>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</si>
  <si>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</si>
  <si>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</si>
  <si>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</si>
  <si>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</si>
  <si>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</si>
  <si>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</si>
  <si>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</si>
  <si>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</si>
  <si>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</si>
  <si>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</si>
  <si>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</si>
  <si>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</si>
  <si>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</si>
  <si>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</si>
  <si>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</si>
  <si>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</si>
  <si>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</si>
  <si>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</si>
  <si>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</si>
  <si>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</si>
  <si>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</si>
  <si>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</si>
  <si>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</si>
  <si>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</si>
  <si>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</si>
  <si>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</si>
  <si>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</si>
  <si>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</si>
  <si>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</si>
  <si>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</si>
  <si>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</si>
  <si>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</si>
  <si>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</si>
  <si>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</si>
  <si>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</si>
  <si>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</si>
  <si>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</si>
  <si>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</si>
  <si>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</si>
  <si>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</si>
  <si>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</si>
  <si>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</si>
  <si>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</si>
  <si>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</si>
  <si>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</si>
  <si>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</si>
  <si>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</si>
  <si>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</si>
  <si>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</si>
  <si>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</si>
  <si>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</si>
  <si>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</si>
  <si>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</si>
  <si>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</si>
  <si>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</si>
  <si>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</si>
  <si>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</si>
  <si>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</si>
  <si>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</si>
  <si>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</si>
  <si>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</si>
  <si>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</si>
  <si>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</si>
  <si>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</si>
  <si>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</si>
  <si>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</si>
  <si>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</si>
  <si>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</si>
  <si>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</si>
  <si>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</si>
  <si>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</si>
  <si>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</si>
  <si>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</si>
  <si>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</si>
  <si>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</si>
  <si>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</si>
  <si>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</si>
  <si>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</si>
  <si>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</si>
  <si>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</si>
  <si>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</si>
  <si>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</si>
  <si>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</si>
  <si>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</si>
  <si>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</si>
  <si>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</si>
  <si>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</si>
  <si>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</si>
  <si>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</si>
  <si>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</si>
  <si>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</si>
  <si>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</si>
  <si>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</si>
  <si>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</si>
  <si>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</si>
  <si>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</si>
  <si>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</si>
  <si>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</si>
  <si>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</si>
  <si>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</si>
  <si>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</si>
  <si>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</si>
  <si>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</si>
  <si>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</si>
  <si>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</si>
  <si>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</si>
  <si>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</si>
  <si>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</si>
  <si>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</si>
  <si>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</si>
  <si>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</si>
  <si>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</si>
  <si>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</si>
  <si>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</si>
  <si>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</si>
  <si>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</si>
  <si>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</si>
  <si>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</si>
  <si>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</si>
  <si>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</si>
  <si>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</si>
  <si>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</si>
  <si>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</si>
  <si>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</si>
  <si>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</si>
  <si>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</si>
  <si>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</si>
  <si>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</si>
  <si>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</si>
  <si>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</si>
  <si>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</si>
  <si>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</si>
  <si>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</si>
  <si>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</si>
  <si>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</si>
  <si>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</si>
  <si>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</si>
  <si>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</si>
  <si>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</si>
  <si>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</si>
  <si>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</si>
  <si>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</si>
  <si>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</si>
  <si>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</si>
  <si>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</si>
  <si>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</si>
  <si>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</si>
  <si>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</si>
  <si>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</si>
  <si>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</si>
  <si>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</si>
  <si>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</si>
  <si>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</si>
  <si>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</si>
  <si>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</si>
  <si>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</si>
  <si>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</si>
  <si>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</si>
  <si>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</si>
  <si>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</si>
  <si>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</si>
  <si>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</si>
  <si>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</si>
  <si>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</si>
  <si>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</si>
  <si>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</si>
  <si>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</si>
  <si>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</si>
  <si>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</si>
  <si>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</si>
  <si>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</si>
  <si>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</si>
  <si>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</si>
  <si>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</si>
  <si>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</si>
  <si>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</si>
  <si>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</si>
  <si>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</si>
  <si>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</si>
  <si>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</si>
  <si>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</si>
  <si>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</si>
  <si>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</si>
  <si>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</si>
  <si>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</si>
  <si>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</si>
  <si>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</si>
  <si>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</si>
  <si>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</si>
  <si>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</si>
  <si>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</si>
  <si>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</si>
  <si>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</si>
  <si>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</si>
  <si>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</si>
  <si>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</si>
  <si>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</si>
  <si>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</si>
  <si>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</si>
  <si>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</si>
  <si>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</si>
  <si>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</si>
  <si>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</si>
  <si>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</si>
  <si>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</si>
  <si>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</si>
  <si>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</si>
  <si>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</si>
  <si>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</si>
  <si>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</si>
  <si>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</si>
  <si>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</si>
  <si>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</si>
  <si>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</si>
  <si>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</si>
  <si>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</si>
  <si>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</si>
  <si>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</si>
  <si>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</si>
  <si>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</si>
  <si>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</si>
  <si>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</si>
  <si>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</si>
  <si>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</si>
  <si>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</si>
  <si>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</si>
  <si>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</si>
  <si>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</si>
  <si>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</si>
  <si>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</si>
  <si>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</si>
  <si>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</si>
  <si>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</si>
  <si>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</si>
  <si>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</si>
  <si>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</si>
  <si>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</si>
  <si>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</si>
  <si>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</si>
  <si>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</si>
  <si>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</si>
  <si>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</si>
  <si>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</si>
  <si>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</si>
  <si>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</si>
  <si>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</si>
  <si>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</si>
  <si>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</si>
  <si>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</si>
  <si>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</si>
  <si>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</si>
  <si>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</si>
  <si>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</si>
  <si>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</si>
  <si>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</si>
  <si>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</si>
  <si>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</si>
  <si>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</si>
  <si>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</si>
  <si>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</si>
  <si>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</si>
  <si>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</si>
  <si>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</si>
  <si>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</si>
  <si>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</si>
  <si>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</si>
  <si>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</si>
  <si>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</si>
  <si>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</si>
  <si>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</si>
  <si>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</si>
  <si>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</si>
  <si>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</si>
  <si>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</si>
  <si>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</si>
  <si>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</si>
  <si>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</si>
  <si>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</si>
  <si>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</si>
  <si>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</si>
  <si>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</si>
  <si>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</si>
  <si>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</si>
  <si>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</si>
  <si>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</si>
  <si>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</si>
  <si>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</si>
  <si>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</si>
  <si>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</si>
  <si>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</si>
  <si>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</si>
  <si>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</si>
  <si>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</si>
  <si>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</si>
  <si>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</si>
  <si>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</si>
  <si>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</si>
  <si>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</si>
  <si>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</si>
  <si>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</si>
  <si>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</si>
  <si>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</si>
  <si>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</si>
  <si>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</si>
  <si>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</si>
  <si>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</si>
  <si>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</si>
  <si>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</si>
  <si>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</si>
  <si>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</si>
  <si>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</si>
  <si>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</si>
  <si>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</si>
  <si>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</si>
  <si>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</si>
  <si>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</si>
  <si>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</si>
  <si>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</si>
  <si>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</si>
  <si>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</si>
  <si>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</si>
  <si>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</si>
  <si>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</si>
  <si>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</si>
  <si>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</si>
  <si>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</si>
  <si>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</si>
  <si>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</si>
  <si>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</si>
  <si>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</si>
  <si>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</si>
  <si>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</si>
  <si>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</si>
  <si>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</si>
  <si>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</si>
  <si>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</si>
  <si>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</si>
  <si>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</si>
  <si>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</si>
  <si>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</si>
  <si>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</si>
  <si>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</si>
  <si>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</si>
  <si>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</si>
  <si>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</si>
  <si>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</si>
  <si>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</si>
  <si>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</si>
  <si>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</si>
  <si>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</si>
  <si>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</si>
  <si>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</si>
  <si>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</si>
  <si>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</si>
  <si>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</si>
  <si>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</si>
  <si>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</si>
  <si>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</si>
  <si>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</si>
  <si>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</si>
  <si>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</si>
  <si>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</si>
  <si>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</si>
  <si>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</si>
  <si>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</si>
  <si>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</si>
  <si>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</si>
  <si>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</si>
  <si>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</si>
  <si>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</si>
  <si>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</si>
  <si>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</si>
  <si>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</si>
  <si>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</si>
  <si>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</si>
  <si>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</si>
  <si>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</si>
  <si>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</si>
  <si>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</si>
  <si>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</si>
  <si>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</si>
  <si>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</si>
  <si>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</si>
  <si>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</si>
  <si>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</si>
  <si>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</si>
  <si>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</si>
  <si>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</si>
  <si>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</si>
  <si>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</si>
  <si>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</si>
  <si>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</si>
  <si>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</si>
  <si>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</si>
  <si>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</si>
  <si>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</si>
  <si>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</si>
  <si>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</si>
  <si>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</si>
  <si>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</si>
  <si>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</si>
  <si>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</si>
  <si>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</si>
  <si>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</si>
  <si>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</si>
  <si>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</si>
  <si>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</si>
  <si>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</si>
  <si>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</si>
  <si>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</si>
  <si>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</si>
  <si>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</si>
  <si>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</si>
  <si>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</si>
  <si>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</si>
  <si>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</si>
  <si>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</si>
  <si>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</si>
  <si>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</si>
  <si>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</si>
  <si>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</si>
  <si>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</si>
  <si>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</si>
  <si>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</si>
  <si>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</si>
  <si>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</si>
  <si>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</si>
  <si>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</si>
  <si>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</si>
  <si>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</si>
  <si>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</si>
  <si>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</si>
  <si>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</si>
  <si>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</si>
  <si>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</si>
  <si>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</si>
  <si>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</si>
  <si>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</si>
  <si>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</si>
  <si>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</si>
  <si>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</si>
  <si>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</si>
  <si>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</si>
  <si>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</si>
  <si>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</si>
  <si>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</si>
  <si>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</si>
  <si>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</si>
  <si>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</si>
  <si>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</si>
  <si>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</si>
  <si>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</si>
  <si>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</si>
  <si>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</si>
  <si>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</si>
  <si>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</si>
  <si>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</si>
  <si>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</si>
  <si>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</si>
  <si>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</si>
  <si>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</si>
  <si>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</si>
  <si>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</si>
  <si>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</si>
  <si>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</si>
  <si>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</si>
  <si>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</si>
  <si>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</si>
  <si>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</si>
  <si>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</si>
  <si>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</si>
  <si>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</si>
  <si>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</si>
  <si>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</si>
  <si>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</si>
  <si>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</si>
  <si>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</si>
  <si>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</si>
  <si>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</si>
  <si>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</si>
  <si>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</si>
  <si>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</si>
  <si>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</si>
  <si>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</si>
  <si>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</si>
  <si>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</si>
  <si>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</si>
  <si>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</si>
  <si>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</si>
  <si>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</si>
  <si>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</si>
  <si>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</si>
  <si>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</si>
  <si>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</si>
  <si>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</si>
  <si>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</si>
  <si>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</si>
  <si>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</si>
  <si>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</si>
  <si>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</si>
  <si>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</si>
  <si>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</si>
  <si>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</si>
  <si>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</si>
  <si>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</si>
  <si>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</si>
  <si>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</si>
  <si>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</si>
  <si>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</si>
  <si>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</si>
  <si>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</si>
  <si>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</si>
  <si>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</si>
  <si>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</si>
  <si>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</si>
  <si>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</si>
  <si>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</si>
  <si>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</si>
  <si>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</si>
  <si>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</si>
  <si>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</si>
  <si>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</si>
  <si>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</si>
  <si>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</si>
  <si>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</si>
  <si>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</si>
  <si>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</si>
  <si>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</si>
  <si>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</si>
  <si>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</si>
  <si>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</si>
  <si>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</si>
  <si>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</si>
  <si>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</si>
  <si>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</si>
  <si>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</si>
  <si>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</si>
  <si>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</si>
  <si>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</si>
  <si>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</si>
  <si>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</si>
  <si>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</si>
  <si>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</si>
  <si>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</si>
  <si>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</si>
  <si>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</si>
  <si>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</si>
  <si>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</si>
  <si>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</si>
  <si>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</si>
  <si>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</si>
  <si>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</si>
  <si>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</si>
  <si>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</si>
  <si>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</si>
  <si>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</si>
  <si>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</si>
  <si>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</si>
  <si>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</si>
  <si>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</si>
  <si>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</si>
  <si>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</si>
  <si>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</si>
  <si>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</si>
  <si>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</si>
  <si>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</si>
  <si>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</si>
  <si>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</si>
  <si>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</si>
  <si>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</si>
  <si>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</si>
  <si>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</si>
  <si>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</si>
  <si>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</si>
  <si>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</si>
  <si>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</si>
  <si>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</si>
  <si>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</si>
  <si>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</si>
  <si>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</si>
  <si>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</si>
  <si>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</si>
  <si>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</si>
  <si>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</si>
  <si>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</si>
  <si>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</si>
  <si>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</si>
  <si>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</si>
  <si>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</si>
  <si>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</si>
  <si>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</si>
  <si>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</si>
  <si>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</si>
  <si>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</si>
  <si>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</si>
  <si>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</si>
  <si>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</si>
  <si>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</si>
  <si>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</si>
  <si>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</si>
  <si>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</si>
  <si>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</si>
  <si>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</si>
  <si>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</si>
  <si>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</si>
  <si>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</si>
  <si>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</si>
  <si>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</si>
  <si>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</si>
  <si>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</si>
  <si>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</si>
  <si>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</si>
  <si>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</si>
  <si>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</si>
  <si>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</si>
  <si>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</si>
  <si>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</si>
  <si>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</si>
  <si>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</si>
  <si>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</si>
  <si>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</si>
  <si>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</si>
  <si>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</si>
  <si>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</si>
  <si>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</si>
  <si>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</si>
  <si>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</si>
  <si>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</si>
  <si>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</si>
  <si>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</si>
  <si>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</si>
  <si>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</si>
  <si>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</si>
  <si>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</si>
  <si>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</si>
  <si>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</si>
  <si>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</si>
  <si>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</si>
  <si>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</si>
  <si>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</si>
  <si>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</si>
  <si>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</si>
  <si>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</si>
  <si>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</si>
  <si>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</si>
  <si>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</si>
  <si>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</si>
  <si>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</si>
  <si>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</si>
  <si>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</si>
  <si>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</si>
  <si>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</si>
  <si>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</si>
  <si>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</si>
  <si>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</si>
  <si>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</si>
  <si>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</si>
  <si>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</si>
  <si>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</si>
  <si>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</si>
  <si>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</si>
  <si>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</si>
  <si>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</si>
  <si>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</si>
  <si>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</si>
  <si>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</si>
  <si>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</si>
  <si>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</si>
  <si>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</si>
  <si>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</si>
  <si>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</si>
  <si>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</si>
  <si>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</si>
  <si>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</si>
  <si>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</si>
  <si>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</si>
  <si>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</si>
  <si>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</si>
  <si>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</si>
  <si>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</si>
  <si>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</si>
  <si>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</si>
  <si>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</si>
  <si>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</si>
  <si>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</si>
  <si>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</si>
  <si>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</si>
  <si>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</si>
  <si>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</si>
  <si>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</si>
  <si>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</si>
  <si>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</si>
  <si>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</si>
  <si>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</si>
  <si>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</si>
  <si>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</si>
  <si>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</si>
  <si>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</si>
  <si>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</si>
  <si>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</si>
  <si>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</si>
  <si>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</si>
  <si>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</si>
  <si>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</si>
  <si>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</si>
  <si>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</si>
  <si>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</si>
  <si>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</si>
  <si>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</si>
  <si>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</si>
  <si>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</si>
  <si>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</si>
  <si>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</si>
  <si>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</si>
  <si>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</si>
  <si>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</si>
  <si>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</si>
  <si>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</si>
  <si>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</si>
  <si>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</si>
  <si>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</si>
  <si>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</si>
  <si>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</si>
  <si>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</si>
  <si>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</si>
  <si>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</si>
  <si>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</si>
  <si>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</si>
  <si>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</si>
  <si>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</si>
  <si>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</si>
  <si>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</si>
  <si>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</si>
  <si>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</si>
  <si>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</si>
  <si>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</si>
  <si>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</si>
  <si>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</si>
  <si>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</si>
  <si>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</si>
  <si>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</si>
  <si>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</si>
  <si>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</si>
  <si>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</si>
  <si>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</si>
  <si>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</si>
  <si>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</si>
  <si>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</si>
  <si>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</si>
  <si>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</si>
  <si>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</si>
  <si>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</si>
  <si>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</si>
  <si>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</si>
  <si>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</si>
  <si>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</si>
  <si>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</si>
  <si>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</si>
  <si>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</si>
  <si>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</si>
  <si>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</si>
  <si>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</si>
  <si>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</si>
  <si>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</si>
  <si>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</si>
  <si>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</si>
  <si>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</si>
  <si>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</si>
  <si>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</si>
  <si>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</si>
  <si>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</si>
  <si>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</si>
  <si>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</si>
  <si>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</si>
  <si>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</si>
  <si>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</si>
  <si>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</si>
  <si>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</si>
  <si>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</si>
  <si>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</si>
  <si>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</si>
  <si>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</si>
  <si>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</si>
  <si>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</si>
  <si>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</si>
  <si>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</si>
  <si>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</si>
  <si>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</si>
  <si>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</si>
  <si>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</si>
  <si>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</si>
  <si>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</si>
  <si>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</si>
  <si>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</si>
  <si>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</si>
  <si>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</si>
  <si>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</si>
  <si>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</si>
  <si>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</si>
  <si>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</si>
  <si>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</si>
  <si>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</si>
  <si>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</si>
  <si>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</si>
  <si>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</si>
  <si>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</si>
  <si>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</si>
  <si>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</si>
  <si>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</si>
  <si>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</si>
  <si>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</si>
  <si>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</si>
  <si>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</si>
  <si>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</si>
  <si>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</si>
  <si>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</si>
  <si>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</si>
  <si>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</si>
  <si>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</si>
  <si>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</si>
  <si>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</si>
  <si>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</si>
  <si>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</si>
  <si>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</si>
  <si>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</si>
  <si>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</si>
  <si>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</si>
  <si>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</si>
  <si>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</si>
  <si>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</si>
  <si>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</si>
  <si>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</si>
  <si>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</si>
  <si>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</si>
  <si>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</si>
  <si>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</si>
  <si>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</si>
  <si>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</si>
  <si>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</si>
  <si>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</si>
  <si>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</si>
  <si>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</si>
  <si>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</si>
  <si>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</si>
  <si>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</si>
  <si>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</si>
  <si>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</si>
  <si>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</si>
  <si>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</si>
  <si>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</si>
  <si>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</si>
  <si>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</si>
  <si>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</si>
  <si>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</si>
  <si>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</si>
  <si>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</si>
  <si>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</si>
  <si>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</si>
  <si>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</si>
  <si>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</si>
  <si>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</si>
  <si>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</si>
  <si>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</si>
  <si>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</si>
  <si>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</si>
  <si>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</si>
  <si>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</si>
  <si>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</si>
  <si>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</si>
  <si>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</si>
  <si>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</si>
  <si>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</si>
  <si>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</si>
  <si>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</si>
  <si>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</si>
  <si>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</si>
  <si>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</si>
  <si>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</si>
  <si>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</si>
  <si>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</si>
  <si>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</si>
  <si>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</si>
  <si>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</si>
  <si>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</si>
  <si>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</si>
  <si>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</si>
  <si>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</si>
  <si>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</si>
  <si>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</si>
  <si>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</si>
  <si>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</si>
  <si>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</si>
  <si>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</si>
  <si>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</si>
  <si>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</si>
  <si>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</si>
  <si>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</si>
  <si>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</si>
  <si>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</si>
  <si>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</si>
  <si>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</si>
  <si>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</si>
  <si>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</si>
  <si>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</si>
  <si>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</si>
  <si>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</si>
  <si>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</si>
  <si>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</si>
  <si>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</si>
  <si>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</si>
  <si>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</si>
  <si>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</si>
  <si>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</si>
  <si>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</si>
  <si>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</si>
  <si>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</si>
  <si>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</si>
  <si>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</si>
  <si>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</si>
  <si>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</si>
  <si>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</si>
  <si>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</si>
  <si>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</si>
  <si>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</si>
  <si>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</si>
  <si>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</si>
  <si>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</si>
  <si>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</si>
  <si>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</si>
  <si>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</si>
  <si>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</si>
  <si>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</si>
  <si>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</si>
  <si>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</si>
  <si>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</si>
  <si>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</si>
  <si>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</si>
  <si>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</si>
  <si>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</si>
  <si>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</si>
  <si>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</si>
  <si>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</si>
  <si>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</si>
  <si>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</si>
  <si>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</si>
  <si>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</si>
  <si>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</si>
  <si>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</si>
  <si>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</si>
  <si>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</si>
  <si>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</si>
  <si>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</si>
  <si>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</si>
  <si>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</si>
  <si>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</si>
  <si>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</si>
  <si>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</si>
  <si>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</si>
  <si>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</si>
  <si>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</si>
  <si>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</si>
  <si>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</si>
  <si>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</si>
  <si>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</si>
  <si>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</si>
  <si>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</si>
  <si>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</si>
  <si>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</si>
  <si>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</si>
  <si>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</si>
  <si>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</si>
  <si>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</si>
  <si>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</si>
  <si>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</si>
  <si>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</si>
  <si>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</si>
  <si>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</si>
  <si>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</si>
  <si>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</si>
  <si>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</si>
  <si>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</si>
  <si>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</si>
  <si>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</si>
  <si>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</si>
  <si>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</si>
  <si>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</si>
  <si>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</si>
  <si>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</si>
  <si>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</si>
  <si>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</si>
  <si>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</si>
  <si>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</si>
  <si>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</si>
  <si>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</si>
  <si>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</si>
  <si>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</si>
  <si>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</si>
  <si>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</si>
  <si>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</si>
  <si>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</si>
  <si>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</si>
  <si>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</si>
  <si>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</si>
  <si>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</si>
  <si>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</si>
  <si>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</si>
  <si>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</si>
  <si>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</si>
  <si>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</si>
  <si>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</si>
  <si>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</si>
  <si>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</si>
  <si>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</si>
  <si>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</si>
  <si>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</si>
  <si>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</si>
  <si>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</si>
  <si>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</si>
  <si>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</si>
  <si>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</si>
  <si>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</si>
  <si>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</si>
  <si>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</si>
  <si>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</si>
  <si>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</si>
  <si>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</si>
  <si>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</si>
  <si>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</si>
  <si>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</si>
  <si>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</si>
  <si>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</si>
  <si>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</si>
  <si>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</si>
  <si>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</si>
  <si>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</si>
  <si>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</si>
  <si>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</si>
  <si>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</si>
  <si>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</si>
  <si>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</si>
  <si>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</si>
  <si>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</si>
  <si>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</si>
  <si>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</si>
  <si>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</si>
  <si>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</si>
  <si>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</si>
  <si>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</si>
  <si>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</si>
  <si>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</si>
  <si>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</si>
  <si>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</si>
  <si>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</si>
  <si>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</si>
  <si>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</si>
  <si>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</si>
  <si>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</si>
  <si>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</si>
  <si>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</si>
  <si>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</si>
  <si>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</si>
  <si>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</si>
  <si>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</si>
  <si>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</si>
  <si>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</si>
  <si>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</si>
  <si>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</si>
  <si>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</si>
  <si>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</si>
  <si>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</si>
  <si>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</si>
  <si>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</si>
  <si>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</si>
  <si>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</si>
  <si>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</si>
  <si>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</si>
  <si>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</si>
  <si>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</si>
  <si>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</si>
  <si>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</si>
  <si>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</si>
  <si>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</si>
  <si>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</si>
  <si>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</si>
  <si>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</si>
  <si>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</si>
  <si>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</si>
  <si>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</si>
  <si>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</si>
  <si>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</si>
  <si>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</si>
  <si>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</si>
  <si>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</si>
  <si>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</si>
  <si>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</si>
  <si>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</si>
  <si>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</si>
  <si>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</si>
  <si>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</si>
  <si>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</si>
  <si>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</si>
  <si>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</si>
  <si>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</si>
  <si>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</si>
  <si>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</si>
  <si>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</si>
  <si>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</si>
  <si>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</si>
  <si>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</si>
  <si>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</si>
  <si>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</si>
  <si>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</si>
  <si>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</si>
  <si>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</si>
  <si>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</si>
  <si>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</si>
  <si>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</si>
  <si>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</si>
  <si>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</si>
  <si>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</si>
  <si>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</si>
  <si>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</si>
  <si>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</si>
  <si>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</si>
  <si>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</si>
  <si>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</si>
  <si>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</si>
  <si>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</si>
  <si>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</si>
  <si>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</si>
  <si>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</si>
  <si>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</si>
  <si>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</si>
  <si>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</si>
  <si>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</si>
  <si>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</si>
  <si>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</si>
  <si>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</si>
  <si>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</si>
  <si>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</si>
  <si>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</si>
  <si>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</si>
  <si>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</si>
  <si>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</si>
  <si>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</si>
  <si>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</si>
  <si>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</si>
  <si>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</si>
  <si>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</si>
  <si>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</si>
  <si>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</si>
  <si>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</si>
  <si>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</si>
  <si>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</si>
  <si>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</si>
  <si>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</si>
  <si>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</si>
  <si>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</si>
  <si>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</si>
  <si>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</si>
  <si>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</si>
  <si>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</si>
  <si>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</si>
  <si>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</si>
  <si>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</si>
  <si>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</si>
  <si>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</si>
  <si>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</si>
  <si>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</si>
  <si>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</si>
  <si>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</si>
  <si>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</si>
  <si>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</si>
  <si>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</si>
  <si>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</si>
  <si>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</si>
  <si>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</si>
  <si>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</si>
  <si>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</si>
  <si>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</si>
  <si>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</si>
  <si>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</si>
  <si>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</si>
  <si>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</si>
  <si>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</si>
  <si>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</si>
  <si>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</si>
  <si>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</si>
  <si>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</si>
  <si>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</si>
  <si>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</si>
  <si>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</si>
  <si>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</si>
  <si>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</si>
  <si>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</si>
  <si>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</si>
  <si>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</si>
  <si>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</si>
  <si>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</si>
  <si>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</si>
  <si>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</si>
  <si>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</si>
  <si>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</si>
  <si>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</si>
  <si>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</si>
  <si>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</si>
  <si>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</si>
  <si>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</si>
  <si>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</si>
  <si>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</si>
  <si>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</si>
  <si>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</si>
  <si>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</si>
  <si>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</si>
  <si>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</si>
  <si>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</si>
  <si>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</si>
  <si>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</si>
  <si>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</si>
  <si>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</si>
  <si>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</si>
  <si>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</si>
  <si>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</si>
  <si>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</si>
  <si>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</si>
  <si>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</si>
  <si>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</si>
  <si>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</si>
  <si>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</si>
  <si>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</si>
  <si>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</si>
  <si>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</si>
  <si>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</si>
  <si>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</si>
  <si>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</si>
  <si>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</si>
  <si>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</si>
  <si>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</si>
  <si>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</si>
  <si>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</si>
  <si>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</si>
  <si>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</si>
  <si>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</si>
  <si>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</si>
  <si>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</si>
  <si>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</si>
  <si>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</si>
  <si>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</si>
  <si>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</si>
  <si>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</si>
  <si>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</si>
  <si>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</si>
  <si>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</si>
  <si>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</si>
  <si>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</si>
  <si>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</si>
  <si>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</si>
  <si>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</si>
  <si>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</si>
  <si>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</si>
  <si>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</si>
  <si>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</si>
  <si>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</si>
  <si>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</si>
  <si>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</si>
  <si>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</si>
  <si>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</si>
  <si>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</si>
  <si>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</si>
  <si>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</si>
  <si>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</si>
  <si>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</si>
  <si>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</si>
  <si>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</si>
  <si>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</si>
  <si>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</si>
  <si>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</si>
  <si>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</si>
  <si>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</si>
  <si>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</si>
  <si>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</si>
  <si>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</si>
  <si>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</si>
  <si>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</si>
  <si>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</si>
  <si>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</si>
  <si>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</si>
  <si>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</si>
  <si>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</si>
  <si>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</si>
  <si>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</si>
  <si>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</si>
  <si>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</si>
  <si>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</si>
  <si>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</si>
  <si>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</si>
  <si>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</si>
  <si>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</si>
  <si>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</si>
  <si>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</si>
  <si>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</si>
  <si>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</si>
  <si>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</si>
  <si>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</si>
  <si>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</si>
  <si>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</si>
  <si>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</si>
  <si>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</si>
  <si>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</si>
  <si>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</si>
  <si>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</si>
  <si>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</si>
  <si>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</si>
  <si>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</si>
  <si>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</si>
  <si>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</si>
  <si>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</si>
  <si>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</si>
  <si>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</si>
  <si>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</si>
  <si>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</si>
  <si>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</si>
  <si>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</si>
  <si>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</si>
  <si>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</si>
  <si>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</si>
  <si>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</si>
  <si>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</si>
  <si>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</si>
  <si>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</si>
  <si>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</si>
  <si>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</si>
  <si>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</si>
  <si>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</si>
  <si>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</si>
  <si>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</si>
  <si>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</si>
  <si>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</si>
  <si>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</si>
  <si>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</si>
  <si>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</si>
  <si>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</si>
  <si>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</si>
  <si>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</si>
  <si>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</si>
  <si>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</si>
  <si>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</si>
  <si>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</si>
  <si>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</si>
  <si>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</si>
  <si>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</si>
  <si>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</si>
  <si>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</si>
  <si>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</si>
  <si>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</si>
  <si>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</si>
  <si>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</si>
  <si>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</si>
  <si>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</si>
  <si>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</si>
  <si>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</si>
  <si>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</si>
  <si>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</si>
  <si>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</si>
  <si>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</si>
  <si>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</si>
  <si>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</si>
  <si>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</si>
  <si>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</si>
  <si>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</si>
  <si>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</si>
  <si>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</si>
  <si>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</si>
  <si>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</si>
  <si>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</si>
  <si>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</si>
  <si>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</si>
  <si>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</si>
  <si>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</si>
  <si>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</si>
  <si>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</si>
  <si>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</si>
  <si>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</si>
  <si>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</si>
  <si>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</si>
  <si>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</si>
  <si>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</si>
  <si>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</si>
  <si>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</si>
  <si>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</si>
  <si>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</si>
  <si>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</si>
  <si>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</si>
  <si>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</si>
  <si>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</si>
  <si>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</si>
  <si>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</si>
  <si>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</si>
  <si>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</si>
  <si>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</si>
  <si>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</si>
  <si>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</si>
  <si>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</si>
  <si>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</si>
  <si>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</si>
  <si>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</si>
  <si>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</si>
  <si>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</si>
  <si>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</si>
  <si>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</si>
  <si>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</si>
  <si>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</si>
  <si>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</si>
  <si>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</si>
  <si>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</si>
  <si>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</si>
  <si>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</si>
  <si>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</si>
  <si>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</si>
  <si>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</si>
  <si>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</si>
  <si>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</si>
  <si>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</si>
  <si>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</si>
  <si>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</si>
  <si>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</si>
  <si>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</si>
  <si>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</si>
  <si>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</si>
  <si>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</si>
  <si>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</si>
  <si>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</si>
  <si>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</si>
  <si>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</si>
  <si>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</si>
  <si>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</si>
  <si>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</si>
  <si>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</si>
  <si>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</si>
  <si>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</si>
  <si>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</si>
  <si>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</si>
  <si>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</si>
  <si>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</si>
  <si>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</si>
  <si>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</si>
  <si>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</si>
  <si>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</si>
  <si>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</si>
  <si>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</si>
  <si>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</si>
  <si>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</si>
  <si>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</si>
  <si>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</si>
  <si>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</si>
  <si>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</si>
  <si>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</si>
  <si>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</si>
  <si>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</si>
  <si>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</si>
  <si>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</si>
  <si>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</si>
  <si>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</si>
  <si>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</si>
  <si>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</si>
  <si>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</si>
  <si>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</si>
  <si>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</si>
  <si>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</si>
  <si>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</si>
  <si>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</si>
  <si>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</si>
  <si>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</si>
  <si>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</si>
  <si>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</si>
  <si>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</si>
  <si>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</si>
  <si>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</si>
  <si>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</si>
  <si>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</si>
  <si>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</si>
  <si>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</si>
  <si>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</si>
  <si>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</si>
  <si>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</si>
  <si>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</si>
  <si>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</si>
  <si>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</si>
  <si>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</si>
  <si>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</si>
  <si>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</si>
  <si>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</si>
  <si>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</si>
  <si>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</si>
  <si>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</si>
  <si>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</si>
  <si>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</si>
  <si>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</si>
  <si>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</si>
  <si>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</si>
  <si>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</si>
  <si>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</si>
  <si>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</si>
  <si>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</si>
  <si>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</si>
  <si>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</si>
  <si>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</si>
  <si>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</si>
  <si>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</si>
  <si>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</si>
  <si>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</si>
  <si>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</si>
  <si>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</si>
  <si>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</si>
  <si>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</si>
  <si>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</si>
  <si>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</si>
  <si>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</si>
  <si>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</si>
  <si>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</si>
  <si>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</si>
  <si>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</si>
  <si>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</si>
  <si>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</si>
  <si>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</si>
  <si>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</si>
  <si>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</si>
  <si>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</si>
  <si>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</si>
  <si>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</si>
  <si>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</si>
  <si>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</si>
  <si>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</si>
  <si>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</si>
  <si>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</si>
  <si>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</si>
  <si>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</si>
  <si>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</si>
  <si>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</si>
  <si>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</si>
  <si>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</si>
  <si>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</si>
  <si>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</si>
  <si>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</si>
  <si>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</si>
  <si>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</si>
  <si>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</si>
  <si>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</si>
  <si>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</si>
  <si>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</si>
  <si>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</si>
  <si>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</si>
  <si>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</si>
  <si>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</si>
  <si>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</si>
  <si>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</si>
  <si>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</si>
  <si>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</si>
  <si>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</si>
  <si>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</si>
  <si>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</si>
  <si>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</si>
  <si>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</si>
  <si>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</si>
  <si>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</si>
  <si>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</si>
  <si>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</si>
  <si>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</si>
  <si>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</si>
  <si>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</si>
  <si>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</si>
  <si>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</si>
  <si>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</si>
  <si>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</si>
  <si>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</si>
  <si>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</si>
  <si>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</si>
  <si>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</si>
  <si>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</si>
  <si>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</si>
  <si>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</si>
  <si>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</si>
  <si>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</si>
  <si>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</si>
  <si>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</si>
  <si>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</si>
  <si>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</si>
  <si>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</si>
  <si>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</si>
  <si>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</si>
  <si>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</si>
  <si>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</si>
  <si>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</si>
  <si>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</si>
  <si>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</si>
  <si>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</si>
  <si>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</si>
  <si>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</si>
  <si>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</si>
  <si>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</si>
  <si>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</si>
  <si>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</si>
  <si>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</si>
  <si>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</si>
  <si>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</si>
  <si>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</si>
  <si>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</si>
  <si>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</si>
  <si>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</si>
  <si>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</si>
  <si>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</si>
  <si>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</si>
  <si>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</si>
  <si>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</si>
  <si>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</si>
  <si>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</si>
  <si>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</si>
  <si>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</si>
  <si>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</si>
  <si>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</si>
  <si>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</si>
  <si>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</si>
  <si>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</si>
  <si>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</si>
  <si>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</si>
  <si>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</si>
  <si>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</si>
  <si>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</si>
  <si>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</si>
  <si>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</si>
  <si>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</si>
  <si>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</si>
  <si>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</si>
  <si>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</si>
  <si>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</si>
  <si>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</si>
  <si>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</si>
  <si>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</si>
  <si>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</si>
  <si>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</si>
  <si>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</si>
  <si>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</si>
  <si>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</si>
  <si>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</si>
  <si>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</si>
  <si>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</si>
  <si>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</si>
  <si>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</si>
  <si>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</si>
  <si>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</si>
  <si>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</si>
  <si>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</si>
  <si>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</si>
  <si>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</si>
  <si>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</si>
  <si>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</si>
  <si>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</si>
  <si>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</si>
  <si>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</si>
  <si>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</si>
  <si>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</si>
  <si>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</si>
  <si>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</si>
  <si>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</si>
  <si>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</si>
  <si>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</si>
  <si>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</si>
  <si>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</si>
  <si>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</si>
  <si>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</si>
  <si>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</si>
  <si>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</si>
  <si>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</si>
  <si>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</si>
  <si>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</si>
  <si>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</si>
  <si>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</si>
  <si>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</si>
  <si>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</si>
  <si>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</si>
  <si>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</si>
  <si>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</si>
  <si>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</si>
  <si>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</si>
  <si>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</si>
  <si>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</si>
  <si>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</si>
  <si>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</si>
  <si>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</si>
  <si>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</si>
  <si>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</si>
  <si>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</si>
  <si>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</si>
  <si>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</si>
  <si>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</si>
  <si>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</si>
  <si>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</si>
  <si>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</si>
  <si>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</si>
  <si>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</si>
  <si>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</si>
  <si>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</si>
  <si>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</si>
  <si>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</si>
  <si>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</si>
  <si>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</si>
  <si>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</si>
  <si>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</si>
  <si>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</si>
  <si>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</si>
  <si>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</si>
  <si>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</si>
  <si>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</si>
  <si>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</si>
  <si>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</si>
  <si>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</si>
  <si>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</si>
  <si>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</si>
  <si>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</si>
  <si>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</si>
  <si>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</si>
  <si>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</si>
  <si>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</si>
  <si>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</si>
  <si>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</si>
  <si>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</si>
  <si>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</si>
  <si>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</si>
  <si>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</si>
  <si>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</si>
  <si>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</si>
  <si>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</si>
  <si>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</si>
  <si>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</si>
  <si>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</si>
  <si>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</si>
  <si>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</si>
  <si>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</si>
  <si>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</si>
  <si>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</si>
  <si>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</si>
  <si>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</si>
  <si>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</si>
  <si>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</si>
  <si>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</si>
  <si>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</si>
  <si>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</si>
  <si>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</si>
  <si>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</si>
  <si>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</si>
  <si>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</si>
  <si>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</si>
  <si>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</si>
  <si>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</si>
  <si>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</si>
  <si>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</si>
  <si>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</si>
  <si>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</si>
  <si>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</si>
  <si>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</si>
  <si>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</si>
  <si>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</si>
  <si>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</si>
  <si>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</si>
  <si>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</si>
  <si>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</si>
  <si>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</si>
  <si>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</si>
  <si>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</si>
  <si>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</si>
  <si>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</si>
  <si>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</si>
  <si>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</si>
  <si>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</si>
  <si>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</si>
  <si>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</si>
  <si>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</si>
  <si>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</si>
  <si>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</si>
  <si>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</si>
  <si>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</si>
  <si>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</si>
  <si>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</si>
  <si>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</si>
  <si>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</si>
  <si>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</si>
  <si>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</si>
  <si>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</si>
  <si>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</si>
  <si>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</si>
  <si>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</si>
  <si>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</si>
  <si>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</si>
  <si>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</si>
  <si>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</si>
  <si>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</si>
  <si>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</si>
  <si>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</si>
  <si>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</si>
  <si>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</si>
  <si>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</si>
  <si>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</si>
  <si>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</si>
  <si>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</si>
  <si>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</si>
  <si>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</si>
  <si>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</si>
  <si>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</si>
  <si>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</si>
  <si>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</si>
  <si>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</si>
  <si>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</si>
  <si>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</si>
  <si>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</si>
  <si>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</si>
  <si>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</si>
  <si>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</si>
  <si>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</si>
  <si>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</si>
  <si>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</si>
  <si>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</si>
  <si>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</si>
  <si>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</si>
  <si>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</si>
  <si>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</si>
  <si>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</si>
  <si>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</si>
  <si>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</si>
  <si>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</si>
  <si>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</si>
  <si>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</si>
  <si>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</si>
  <si>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</si>
  <si>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</si>
  <si>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</si>
  <si>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</si>
  <si>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</si>
  <si>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</si>
  <si>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</si>
  <si>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</si>
  <si>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</si>
  <si>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</si>
  <si>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</si>
  <si>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</si>
  <si>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</si>
  <si>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</si>
  <si>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</si>
  <si>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</si>
  <si>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</si>
  <si>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</si>
  <si>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</si>
  <si>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</si>
  <si>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</si>
  <si>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</si>
  <si>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</si>
  <si>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</si>
  <si>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</si>
  <si>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</si>
  <si>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</si>
  <si>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</si>
  <si>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</si>
  <si>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</si>
  <si>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</si>
  <si>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</si>
  <si>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</si>
  <si>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</si>
  <si>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</si>
  <si>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</si>
  <si>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</si>
  <si>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</si>
  <si>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</si>
  <si>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</si>
  <si>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</si>
  <si>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</si>
  <si>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</si>
  <si>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</si>
  <si>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</si>
  <si>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</si>
  <si>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</si>
  <si>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</si>
  <si>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</si>
  <si>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</si>
  <si>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</si>
  <si>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</si>
  <si>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</si>
  <si>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</si>
  <si>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</si>
  <si>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</si>
  <si>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</si>
  <si>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</si>
  <si>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</si>
  <si>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</si>
  <si>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</si>
  <si>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</si>
  <si>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</si>
  <si>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</si>
  <si>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</si>
  <si>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</si>
  <si>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</si>
  <si>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</si>
  <si>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</si>
  <si>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</si>
  <si>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</si>
  <si>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</si>
  <si>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</si>
  <si>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</si>
  <si>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</si>
  <si>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</si>
  <si>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</si>
  <si>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</si>
  <si>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</si>
  <si>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</si>
  <si>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</si>
  <si>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</si>
  <si>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</si>
  <si>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</si>
  <si>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</si>
  <si>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</si>
  <si>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</si>
  <si>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</si>
  <si>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</si>
  <si>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</si>
  <si>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</si>
  <si>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</si>
  <si>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</si>
  <si>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</si>
  <si>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</si>
  <si>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</si>
  <si>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</si>
  <si>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</si>
  <si>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</si>
  <si>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</si>
  <si>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</si>
  <si>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</si>
  <si>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</si>
  <si>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</si>
  <si>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</si>
  <si>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</si>
  <si>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</si>
  <si>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</si>
  <si>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</si>
  <si>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</si>
  <si>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</si>
  <si>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</si>
  <si>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</si>
  <si>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</si>
  <si>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</si>
  <si>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</si>
  <si>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</si>
  <si>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</si>
  <si>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</si>
  <si>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</si>
  <si>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</si>
  <si>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</si>
  <si>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</si>
  <si>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</si>
  <si>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</si>
  <si>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</si>
  <si>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</si>
  <si>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</si>
  <si>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</si>
  <si>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</si>
  <si>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</si>
  <si>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</si>
  <si>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</si>
  <si>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</si>
  <si>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</si>
  <si>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</si>
  <si>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</si>
  <si>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</si>
  <si>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</si>
  <si>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</si>
  <si>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</si>
  <si>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</si>
  <si>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</si>
  <si>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</si>
  <si>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</si>
  <si>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</si>
  <si>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</si>
  <si>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</si>
  <si>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</si>
  <si>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</si>
  <si>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</si>
  <si>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</si>
  <si>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</si>
  <si>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</si>
  <si>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</si>
  <si>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</si>
  <si>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</si>
  <si>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</si>
  <si>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</si>
  <si>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</si>
  <si>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</si>
  <si>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</si>
  <si>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</si>
  <si>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</si>
  <si>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</si>
  <si>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</si>
  <si>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</si>
  <si>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</si>
  <si>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</si>
  <si>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</si>
  <si>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</si>
  <si>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</si>
  <si>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</si>
  <si>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</si>
  <si>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</si>
  <si>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</si>
  <si>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</si>
  <si>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</si>
  <si>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</si>
  <si>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</si>
  <si>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</si>
  <si>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</si>
  <si>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</si>
  <si>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</si>
  <si>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</si>
  <si>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</si>
  <si>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</si>
  <si>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</si>
  <si>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</si>
  <si>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</si>
  <si>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</si>
  <si>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</si>
  <si>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</si>
  <si>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</si>
  <si>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</si>
  <si>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</si>
  <si>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</si>
  <si>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</si>
  <si>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</si>
  <si>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</si>
  <si>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</si>
  <si>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</si>
  <si>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</si>
  <si>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</si>
  <si>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</si>
  <si>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</si>
  <si>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</si>
  <si>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</si>
  <si>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</si>
  <si>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</si>
  <si>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</si>
  <si>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</si>
  <si>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</si>
  <si>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</si>
  <si>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</si>
  <si>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</si>
  <si>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</si>
  <si>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</si>
  <si>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</si>
  <si>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</si>
  <si>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</si>
  <si>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</si>
  <si>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</si>
  <si>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</si>
  <si>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</si>
  <si>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</si>
  <si>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</si>
  <si>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</si>
  <si>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</si>
  <si>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</si>
  <si>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</si>
  <si>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</si>
  <si>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</si>
  <si>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</si>
  <si>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</si>
  <si>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</si>
  <si>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</si>
  <si>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</si>
  <si>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</si>
  <si>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</si>
  <si>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</si>
  <si>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</si>
  <si>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</si>
  <si>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</si>
  <si>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</si>
  <si>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</si>
  <si>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</si>
  <si>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</si>
  <si>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</si>
  <si>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</si>
  <si>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</si>
  <si>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</si>
  <si>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</si>
  <si>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</si>
  <si>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</si>
  <si>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</si>
  <si>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</si>
  <si>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</si>
  <si>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</si>
  <si>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</si>
  <si>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</si>
  <si>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</si>
  <si>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</si>
  <si>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</si>
  <si>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</si>
  <si>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</si>
  <si>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</si>
  <si>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</si>
  <si>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</si>
  <si>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</si>
  <si>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</si>
  <si>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</si>
  <si>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</si>
  <si>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</si>
  <si>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</si>
  <si>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</si>
  <si>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</si>
  <si>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</si>
  <si>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</si>
  <si>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</si>
  <si>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</si>
  <si>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</si>
  <si>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</si>
  <si>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</si>
  <si>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</si>
  <si>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</si>
  <si>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</si>
  <si>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</si>
  <si>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</si>
  <si>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</si>
  <si>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</si>
  <si>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</si>
  <si>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</si>
  <si>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</si>
  <si>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</si>
  <si>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</si>
  <si>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</si>
  <si>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</si>
  <si>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</si>
  <si>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</si>
  <si>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</si>
  <si>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</si>
  <si>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</si>
  <si>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</si>
  <si>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</si>
  <si>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</si>
  <si>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</si>
  <si>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</si>
  <si>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</si>
  <si>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</si>
  <si>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</si>
  <si>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</si>
  <si>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</si>
  <si>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</si>
  <si>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</si>
  <si>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</si>
  <si>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</si>
  <si>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</si>
  <si>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</si>
  <si>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</si>
  <si>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</si>
  <si>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</si>
  <si>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</si>
  <si>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</si>
  <si>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</si>
  <si>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</si>
  <si>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</si>
  <si>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</si>
  <si>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</si>
  <si>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</si>
  <si>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</si>
  <si>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</si>
  <si>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</si>
  <si>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</si>
  <si>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</si>
  <si>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</si>
  <si>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</si>
  <si>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</si>
  <si>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</si>
  <si>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</si>
  <si>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</si>
  <si>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</si>
  <si>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</si>
  <si>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</si>
  <si>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</si>
  <si>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</si>
  <si>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</si>
  <si>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</si>
  <si>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</si>
  <si>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</si>
  <si>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</si>
  <si>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</si>
  <si>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</si>
  <si>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</si>
  <si>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</si>
  <si>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</si>
  <si>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</si>
  <si>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</si>
  <si>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</si>
  <si>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</si>
  <si>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</si>
  <si>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</si>
  <si>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</si>
  <si>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</si>
  <si>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</si>
  <si>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</si>
  <si>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</si>
  <si>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</si>
  <si>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</si>
  <si>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</si>
  <si>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</si>
  <si>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</si>
  <si>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</si>
  <si>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</si>
  <si>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</si>
  <si>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</si>
  <si>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</si>
  <si>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</si>
  <si>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</si>
  <si>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</si>
  <si>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</si>
  <si>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</si>
  <si>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</si>
  <si>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</si>
  <si>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</si>
  <si>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</si>
  <si>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</si>
  <si>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</si>
  <si>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</si>
  <si>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</si>
  <si>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</si>
  <si>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category</t>
  </si>
  <si>
    <t>profit</t>
  </si>
  <si>
    <t>state</t>
  </si>
  <si>
    <t>sales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</si>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</sst>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 ;_-[$$-409]* \-#,##0.00\ ;_-[$$-409]* &quot;-&quot;??_ ;_-@_ "/>
    <numFmt numFmtId="167" formatCode="&quot;#&quot;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s>
  <fills count="3">
    <fill>
      <patternFill patternType="none"/>
    </fill>
    <fill>
      <patternFill patternType="gray125"/>
    </fill>
    <fill>
      <patternFill patternType="solid">
        <fgColor theme="1"/>
        <bgColor indexed="64"/>
      </patternFill>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38">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6" xfId="0" applyBorder="1"/>
    <xf numFmtId="0" fontId="0" fillId="0" borderId="8" xfId="0" applyBorder="1"/>
    <xf numFmtId="0" fontId="0" fillId="0" borderId="7" xfId="0" applyBorder="1"/>
    <xf numFmtId="0" fontId="0" fillId="0" borderId="9" xfId="0" applyBorder="1"/>
    <xf numFmtId="165" fontId="0" fillId="0" borderId="1" xfId="0" applyNumberFormat="1" applyBorder="1"/>
    <xf numFmtId="165" fontId="0" fillId="0" borderId="8" xfId="0" applyNumberFormat="1" applyBorder="1"/>
    <xf numFmtId="0" fontId="0" fillId="0" borderId="2" xfId="0" applyBorder="1" applyAlignment="1">
      <alignment horizontal="left"/>
    </xf>
    <xf numFmtId="0" fontId="0" fillId="0" borderId="5" xfId="0" applyBorder="1"/>
    <xf numFmtId="0" fontId="1" fillId="0" borderId="0" xfId="0" applyFont="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2" xfId="0" applyBorder="1"/>
    <xf numFmtId="0" fontId="0" fillId="0" borderId="10" xfId="0" applyBorder="1"/>
    <xf numFmtId="0" fontId="0" fillId="0" borderId="11" xfId="0" applyBorder="1"/>
    <xf numFmtId="0" fontId="0" fillId="0" borderId="12" xfId="0" applyBorder="1"/>
    <xf numFmtId="0" fontId="0" fillId="0" borderId="3" xfId="0" applyBorder="1" applyAlignment="1">
      <alignment horizontal="left"/>
    </xf>
    <xf numFmtId="0" fontId="0" fillId="0" borderId="3" xfId="0" applyBorder="1"/>
    <xf numFmtId="0" fontId="0" fillId="0" borderId="13" xfId="0" applyBorder="1"/>
    <xf numFmtId="0" fontId="0" fillId="0" borderId="14" xfId="0" applyBorder="1"/>
    <xf numFmtId="164" fontId="0" fillId="0" borderId="0" xfId="0" applyNumberFormat="1"/>
    <xf numFmtId="0" fontId="0" fillId="2" borderId="0" xfId="0" applyFill="1"/>
    <xf numFmtId="164" fontId="5" fillId="2" borderId="0" xfId="0" applyNumberFormat="1" applyFont="1" applyFill="1"/>
    <xf numFmtId="0" fontId="3" fillId="2" borderId="0" xfId="0" applyFont="1" applyFill="1"/>
    <xf numFmtId="164" fontId="0" fillId="2" borderId="0" xfId="0" applyNumberFormat="1" applyFill="1"/>
  </cellXfs>
  <cellStyles count="2">
    <cellStyle name="Normal" xfId="0" builtinId="0"/>
    <cellStyle name="Percent" xfId="1" builtinId="5"/>
  </cellStyles>
  <dxfs count="15">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8E9D-4F70-B0E9-348EA4E24310}"/>
            </c:ext>
          </c:extLst>
        </c:ser>
        <c:dLbls>
          <c:showLegendKey val="0"/>
          <c:showVal val="0"/>
          <c:showCatName val="0"/>
          <c:showSerName val="0"/>
          <c:showPercent val="0"/>
          <c:showBubbleSize val="0"/>
        </c:dLbls>
        <c:axId val="521350048"/>
        <c:axId val="52134764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E9D-4F70-B0E9-348EA4E24310}"/>
            </c:ext>
          </c:extLst>
        </c:ser>
        <c:dLbls>
          <c:showLegendKey val="0"/>
          <c:showVal val="0"/>
          <c:showCatName val="0"/>
          <c:showSerName val="0"/>
          <c:showPercent val="0"/>
          <c:showBubbleSize val="0"/>
        </c:dLbls>
        <c:gapWidth val="219"/>
        <c:overlap val="-27"/>
        <c:axId val="521334208"/>
        <c:axId val="521334688"/>
      </c:barChart>
      <c:catAx>
        <c:axId val="52133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34688"/>
        <c:crosses val="autoZero"/>
        <c:auto val="1"/>
        <c:lblAlgn val="ctr"/>
        <c:lblOffset val="100"/>
        <c:noMultiLvlLbl val="0"/>
      </c:catAx>
      <c:valAx>
        <c:axId val="521334688"/>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34208"/>
        <c:crosses val="autoZero"/>
        <c:crossBetween val="between"/>
      </c:valAx>
      <c:valAx>
        <c:axId val="521347648"/>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50048"/>
        <c:crosses val="max"/>
        <c:crossBetween val="between"/>
      </c:valAx>
      <c:catAx>
        <c:axId val="521350048"/>
        <c:scaling>
          <c:orientation val="minMax"/>
        </c:scaling>
        <c:delete val="1"/>
        <c:axPos val="b"/>
        <c:numFmt formatCode="General" sourceLinked="1"/>
        <c:majorTickMark val="out"/>
        <c:minorTickMark val="none"/>
        <c:tickLblPos val="nextTo"/>
        <c:crossAx val="5213476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09-4805-BEE9-B529200D14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09-4805-BEE9-B529200D14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09-4805-BEE9-B529200D14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8662-42F7-BADE-47BC39064194}"/>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19A-4043-992C-1C90214C6706}"/>
            </c:ext>
          </c:extLst>
        </c:ser>
        <c:dLbls>
          <c:showLegendKey val="0"/>
          <c:showVal val="0"/>
          <c:showCatName val="0"/>
          <c:showSerName val="0"/>
          <c:showPercent val="0"/>
          <c:showBubbleSize val="0"/>
        </c:dLbls>
        <c:gapWidth val="182"/>
        <c:axId val="684869568"/>
        <c:axId val="684864768"/>
      </c:barChart>
      <c:catAx>
        <c:axId val="68486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864768"/>
        <c:crosses val="autoZero"/>
        <c:auto val="1"/>
        <c:lblAlgn val="ctr"/>
        <c:lblOffset val="100"/>
        <c:noMultiLvlLbl val="0"/>
      </c:catAx>
      <c:valAx>
        <c:axId val="684864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86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185185185185185"/>
          <c:w val="0.93888888888888888"/>
          <c:h val="0.8981481481481481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2BF-4D3C-B315-F67C702AC41D}"/>
            </c:ext>
          </c:extLst>
        </c:ser>
        <c:dLbls>
          <c:showLegendKey val="0"/>
          <c:showVal val="0"/>
          <c:showCatName val="0"/>
          <c:showSerName val="0"/>
          <c:showPercent val="0"/>
          <c:showBubbleSize val="0"/>
        </c:dLbls>
        <c:smooth val="0"/>
        <c:axId val="521367808"/>
        <c:axId val="521376928"/>
      </c:lineChart>
      <c:catAx>
        <c:axId val="521367808"/>
        <c:scaling>
          <c:orientation val="minMax"/>
        </c:scaling>
        <c:delete val="1"/>
        <c:axPos val="b"/>
        <c:numFmt formatCode="General" sourceLinked="1"/>
        <c:majorTickMark val="none"/>
        <c:minorTickMark val="none"/>
        <c:tickLblPos val="nextTo"/>
        <c:crossAx val="521376928"/>
        <c:crosses val="autoZero"/>
        <c:auto val="1"/>
        <c:lblAlgn val="ctr"/>
        <c:lblOffset val="100"/>
        <c:noMultiLvlLbl val="0"/>
      </c:catAx>
      <c:valAx>
        <c:axId val="521376928"/>
        <c:scaling>
          <c:orientation val="minMax"/>
        </c:scaling>
        <c:delete val="1"/>
        <c:axPos val="l"/>
        <c:numFmt formatCode="General" sourceLinked="1"/>
        <c:majorTickMark val="none"/>
        <c:minorTickMark val="none"/>
        <c:tickLblPos val="nextTo"/>
        <c:crossAx val="521367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kpi!$F$4</c:f>
              <c:strCache>
                <c:ptCount val="1"/>
                <c:pt idx="0">
                  <c:v>Total</c:v>
                </c:pt>
              </c:strCache>
            </c:strRef>
          </c:tx>
          <c:spPr>
            <a:ln w="28575" cap="rnd">
              <a:solidFill>
                <a:schemeClr val="accent1"/>
              </a:solidFill>
              <a:round/>
            </a:ln>
            <a:effectLst/>
          </c:spPr>
          <c:marker>
            <c:symbol val="none"/>
          </c:marker>
          <c:cat>
            <c:strRef>
              <c:f>kpi!$E$5:$E$17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kpi!$F$5:$F$17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6B5-4909-810A-985328ED21B2}"/>
            </c:ext>
          </c:extLst>
        </c:ser>
        <c:dLbls>
          <c:showLegendKey val="0"/>
          <c:showVal val="0"/>
          <c:showCatName val="0"/>
          <c:showSerName val="0"/>
          <c:showPercent val="0"/>
          <c:showBubbleSize val="0"/>
        </c:dLbls>
        <c:smooth val="0"/>
        <c:axId val="684930048"/>
        <c:axId val="684924288"/>
      </c:lineChart>
      <c:catAx>
        <c:axId val="684930048"/>
        <c:scaling>
          <c:orientation val="minMax"/>
        </c:scaling>
        <c:delete val="1"/>
        <c:axPos val="b"/>
        <c:numFmt formatCode="General" sourceLinked="1"/>
        <c:majorTickMark val="none"/>
        <c:minorTickMark val="none"/>
        <c:tickLblPos val="nextTo"/>
        <c:crossAx val="684924288"/>
        <c:crosses val="autoZero"/>
        <c:auto val="1"/>
        <c:lblAlgn val="ctr"/>
        <c:lblOffset val="100"/>
        <c:noMultiLvlLbl val="0"/>
      </c:catAx>
      <c:valAx>
        <c:axId val="684924288"/>
        <c:scaling>
          <c:orientation val="minMax"/>
        </c:scaling>
        <c:delete val="1"/>
        <c:axPos val="l"/>
        <c:numFmt formatCode="General" sourceLinked="1"/>
        <c:majorTickMark val="none"/>
        <c:minorTickMark val="none"/>
        <c:tickLblPos val="nextTo"/>
        <c:crossAx val="68493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7878787878788E-2"/>
          <c:y val="0.14267185473411154"/>
          <c:w val="0.86111111111111116"/>
          <c:h val="0.85732814526588841"/>
        </c:manualLayout>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7DE-438C-9D3C-D23D54022EDB}"/>
            </c:ext>
          </c:extLst>
        </c:ser>
        <c:dLbls>
          <c:showLegendKey val="0"/>
          <c:showVal val="0"/>
          <c:showCatName val="0"/>
          <c:showSerName val="0"/>
          <c:showPercent val="0"/>
          <c:showBubbleSize val="0"/>
        </c:dLbls>
        <c:smooth val="0"/>
        <c:axId val="761277248"/>
        <c:axId val="761290688"/>
      </c:lineChart>
      <c:catAx>
        <c:axId val="761277248"/>
        <c:scaling>
          <c:orientation val="minMax"/>
        </c:scaling>
        <c:delete val="1"/>
        <c:axPos val="b"/>
        <c:numFmt formatCode="General" sourceLinked="1"/>
        <c:majorTickMark val="none"/>
        <c:minorTickMark val="none"/>
        <c:tickLblPos val="nextTo"/>
        <c:crossAx val="761290688"/>
        <c:crosses val="autoZero"/>
        <c:auto val="1"/>
        <c:lblAlgn val="ctr"/>
        <c:lblOffset val="100"/>
        <c:noMultiLvlLbl val="0"/>
      </c:catAx>
      <c:valAx>
        <c:axId val="761290688"/>
        <c:scaling>
          <c:orientation val="minMax"/>
        </c:scaling>
        <c:delete val="1"/>
        <c:axPos val="l"/>
        <c:numFmt formatCode="General" sourceLinked="1"/>
        <c:majorTickMark val="none"/>
        <c:minorTickMark val="none"/>
        <c:tickLblPos val="nextTo"/>
        <c:crossAx val="76127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D54-4F48-86F9-C9B342BAA6E3}"/>
            </c:ext>
          </c:extLst>
        </c:ser>
        <c:dLbls>
          <c:showLegendKey val="0"/>
          <c:showVal val="0"/>
          <c:showCatName val="0"/>
          <c:showSerName val="0"/>
          <c:showPercent val="0"/>
          <c:showBubbleSize val="0"/>
        </c:dLbls>
        <c:smooth val="0"/>
        <c:axId val="802861712"/>
        <c:axId val="802865552"/>
      </c:lineChart>
      <c:catAx>
        <c:axId val="802861712"/>
        <c:scaling>
          <c:orientation val="minMax"/>
        </c:scaling>
        <c:delete val="1"/>
        <c:axPos val="b"/>
        <c:numFmt formatCode="General" sourceLinked="1"/>
        <c:majorTickMark val="none"/>
        <c:minorTickMark val="none"/>
        <c:tickLblPos val="nextTo"/>
        <c:crossAx val="802865552"/>
        <c:crosses val="autoZero"/>
        <c:auto val="1"/>
        <c:lblAlgn val="ctr"/>
        <c:lblOffset val="100"/>
        <c:noMultiLvlLbl val="0"/>
      </c:catAx>
      <c:valAx>
        <c:axId val="802865552"/>
        <c:scaling>
          <c:orientation val="minMax"/>
        </c:scaling>
        <c:delete val="1"/>
        <c:axPos val="l"/>
        <c:numFmt formatCode="General" sourceLinked="1"/>
        <c:majorTickMark val="none"/>
        <c:minorTickMark val="none"/>
        <c:tickLblPos val="nextTo"/>
        <c:crossAx val="80286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AC3-41EE-9136-3072D0095291}"/>
            </c:ext>
          </c:extLst>
        </c:ser>
        <c:dLbls>
          <c:showLegendKey val="0"/>
          <c:showVal val="0"/>
          <c:showCatName val="0"/>
          <c:showSerName val="0"/>
          <c:showPercent val="0"/>
          <c:showBubbleSize val="0"/>
        </c:dLbls>
        <c:smooth val="0"/>
        <c:axId val="802920752"/>
        <c:axId val="802923632"/>
      </c:lineChart>
      <c:catAx>
        <c:axId val="802920752"/>
        <c:scaling>
          <c:orientation val="minMax"/>
        </c:scaling>
        <c:delete val="1"/>
        <c:axPos val="b"/>
        <c:numFmt formatCode="General" sourceLinked="1"/>
        <c:majorTickMark val="none"/>
        <c:minorTickMark val="none"/>
        <c:tickLblPos val="nextTo"/>
        <c:crossAx val="802923632"/>
        <c:crosses val="autoZero"/>
        <c:auto val="1"/>
        <c:lblAlgn val="ctr"/>
        <c:lblOffset val="100"/>
        <c:noMultiLvlLbl val="0"/>
      </c:catAx>
      <c:valAx>
        <c:axId val="802923632"/>
        <c:scaling>
          <c:orientation val="minMax"/>
        </c:scaling>
        <c:delete val="1"/>
        <c:axPos val="l"/>
        <c:numFmt formatCode="General" sourceLinked="1"/>
        <c:majorTickMark val="none"/>
        <c:minorTickMark val="none"/>
        <c:tickLblPos val="nextTo"/>
        <c:crossAx val="8029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77209360943736"/>
          <c:y val="8.1275720164609058E-2"/>
          <c:w val="0.78530542044019247"/>
          <c:h val="0.89814814814814814"/>
        </c:manualLayout>
      </c:layout>
      <c:lineChart>
        <c:grouping val="standard"/>
        <c:varyColors val="0"/>
        <c:ser>
          <c:idx val="0"/>
          <c:order val="0"/>
          <c:tx>
            <c:strRef>
              <c:f>kpi!$B$3</c:f>
              <c:strCache>
                <c:ptCount val="1"/>
                <c:pt idx="0">
                  <c:v>Total</c:v>
                </c:pt>
              </c:strCache>
            </c:strRef>
          </c:tx>
          <c:spPr>
            <a:ln w="28575" cap="rnd">
              <a:solidFill>
                <a:schemeClr val="bg2"/>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607-4AE0-AEDE-27BB866B9209}"/>
            </c:ext>
          </c:extLst>
        </c:ser>
        <c:dLbls>
          <c:showLegendKey val="0"/>
          <c:showVal val="0"/>
          <c:showCatName val="0"/>
          <c:showSerName val="0"/>
          <c:showPercent val="0"/>
          <c:showBubbleSize val="0"/>
        </c:dLbls>
        <c:smooth val="0"/>
        <c:axId val="521367808"/>
        <c:axId val="521376928"/>
      </c:lineChart>
      <c:catAx>
        <c:axId val="521367808"/>
        <c:scaling>
          <c:orientation val="minMax"/>
        </c:scaling>
        <c:delete val="1"/>
        <c:axPos val="b"/>
        <c:numFmt formatCode="General" sourceLinked="1"/>
        <c:majorTickMark val="none"/>
        <c:minorTickMark val="none"/>
        <c:tickLblPos val="nextTo"/>
        <c:crossAx val="521376928"/>
        <c:crosses val="autoZero"/>
        <c:auto val="1"/>
        <c:lblAlgn val="ctr"/>
        <c:lblOffset val="100"/>
        <c:noMultiLvlLbl val="0"/>
      </c:catAx>
      <c:valAx>
        <c:axId val="521376928"/>
        <c:scaling>
          <c:orientation val="minMax"/>
        </c:scaling>
        <c:delete val="1"/>
        <c:axPos val="l"/>
        <c:numFmt formatCode="General" sourceLinked="1"/>
        <c:majorTickMark val="none"/>
        <c:minorTickMark val="none"/>
        <c:tickLblPos val="nextTo"/>
        <c:crossAx val="521367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30648769574943"/>
          <c:y val="0"/>
          <c:w val="0.53579418344519025"/>
          <c:h val="0.27120669056152935"/>
        </c:manualLayout>
      </c:layout>
      <c:lineChart>
        <c:grouping val="standard"/>
        <c:varyColors val="0"/>
        <c:ser>
          <c:idx val="0"/>
          <c:order val="0"/>
          <c:tx>
            <c:strRef>
              <c:f>kpi!$F$4</c:f>
              <c:strCache>
                <c:ptCount val="1"/>
                <c:pt idx="0">
                  <c:v>Total</c:v>
                </c:pt>
              </c:strCache>
            </c:strRef>
          </c:tx>
          <c:spPr>
            <a:ln w="28575" cap="rnd">
              <a:solidFill>
                <a:schemeClr val="bg2"/>
              </a:solidFill>
              <a:round/>
            </a:ln>
            <a:effectLst/>
          </c:spPr>
          <c:marker>
            <c:symbol val="none"/>
          </c:marker>
          <c:cat>
            <c:strRef>
              <c:f>kpi!$E$5:$E$17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kpi!$F$5:$F$17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429-4F61-9615-9A14021D0057}"/>
            </c:ext>
          </c:extLst>
        </c:ser>
        <c:dLbls>
          <c:showLegendKey val="0"/>
          <c:showVal val="0"/>
          <c:showCatName val="0"/>
          <c:showSerName val="0"/>
          <c:showPercent val="0"/>
          <c:showBubbleSize val="0"/>
        </c:dLbls>
        <c:smooth val="0"/>
        <c:axId val="684930048"/>
        <c:axId val="684924288"/>
      </c:lineChart>
      <c:catAx>
        <c:axId val="684930048"/>
        <c:scaling>
          <c:orientation val="minMax"/>
        </c:scaling>
        <c:delete val="1"/>
        <c:axPos val="b"/>
        <c:numFmt formatCode="General" sourceLinked="1"/>
        <c:majorTickMark val="none"/>
        <c:minorTickMark val="none"/>
        <c:tickLblPos val="nextTo"/>
        <c:crossAx val="684924288"/>
        <c:crosses val="autoZero"/>
        <c:auto val="1"/>
        <c:lblAlgn val="ctr"/>
        <c:lblOffset val="100"/>
        <c:noMultiLvlLbl val="0"/>
      </c:catAx>
      <c:valAx>
        <c:axId val="684924288"/>
        <c:scaling>
          <c:orientation val="minMax"/>
        </c:scaling>
        <c:delete val="1"/>
        <c:axPos val="l"/>
        <c:numFmt formatCode="General" sourceLinked="1"/>
        <c:majorTickMark val="none"/>
        <c:minorTickMark val="none"/>
        <c:tickLblPos val="nextTo"/>
        <c:crossAx val="68493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2626262626262626E-2"/>
          <c:y val="0"/>
          <c:w val="0.86111111111111116"/>
          <c:h val="0.34004474272930652"/>
        </c:manualLayout>
      </c:layout>
      <c:lineChart>
        <c:grouping val="standard"/>
        <c:varyColors val="0"/>
        <c:ser>
          <c:idx val="0"/>
          <c:order val="0"/>
          <c:tx>
            <c:strRef>
              <c:f>kpi!$I$3</c:f>
              <c:strCache>
                <c:ptCount val="1"/>
                <c:pt idx="0">
                  <c:v>Total</c:v>
                </c:pt>
              </c:strCache>
            </c:strRef>
          </c:tx>
          <c:spPr>
            <a:ln w="28575" cap="rnd">
              <a:solidFill>
                <a:schemeClr val="bg2"/>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4-2630-4877-BE13-C3BF5061FCA4}"/>
            </c:ext>
          </c:extLst>
        </c:ser>
        <c:dLbls>
          <c:showLegendKey val="0"/>
          <c:showVal val="0"/>
          <c:showCatName val="0"/>
          <c:showSerName val="0"/>
          <c:showPercent val="0"/>
          <c:showBubbleSize val="0"/>
        </c:dLbls>
        <c:smooth val="0"/>
        <c:axId val="802861712"/>
        <c:axId val="802865552"/>
      </c:lineChart>
      <c:catAx>
        <c:axId val="802861712"/>
        <c:scaling>
          <c:orientation val="minMax"/>
        </c:scaling>
        <c:delete val="1"/>
        <c:axPos val="b"/>
        <c:numFmt formatCode="General" sourceLinked="1"/>
        <c:majorTickMark val="none"/>
        <c:minorTickMark val="none"/>
        <c:tickLblPos val="nextTo"/>
        <c:crossAx val="802865552"/>
        <c:crosses val="autoZero"/>
        <c:auto val="1"/>
        <c:lblAlgn val="ctr"/>
        <c:lblOffset val="100"/>
        <c:noMultiLvlLbl val="0"/>
      </c:catAx>
      <c:valAx>
        <c:axId val="802865552"/>
        <c:scaling>
          <c:orientation val="minMax"/>
        </c:scaling>
        <c:delete val="1"/>
        <c:axPos val="l"/>
        <c:numFmt formatCode="General" sourceLinked="1"/>
        <c:majorTickMark val="none"/>
        <c:minorTickMark val="none"/>
        <c:tickLblPos val="nextTo"/>
        <c:crossAx val="802861712"/>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5207285836258E-2"/>
          <c:y val="0.24282555231777134"/>
          <c:w val="0.89583333333333337"/>
          <c:h val="0.75717439293598232"/>
        </c:manualLayout>
      </c:layout>
      <c:lineChart>
        <c:grouping val="standard"/>
        <c:varyColors val="0"/>
        <c:ser>
          <c:idx val="0"/>
          <c:order val="0"/>
          <c:tx>
            <c:strRef>
              <c:f>kpi!$L$3</c:f>
              <c:strCache>
                <c:ptCount val="1"/>
                <c:pt idx="0">
                  <c:v>Total</c:v>
                </c:pt>
              </c:strCache>
            </c:strRef>
          </c:tx>
          <c:spPr>
            <a:ln w="28575" cap="rnd">
              <a:solidFill>
                <a:schemeClr val="bg2"/>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DAD-4893-8857-AD409734F643}"/>
            </c:ext>
          </c:extLst>
        </c:ser>
        <c:dLbls>
          <c:showLegendKey val="0"/>
          <c:showVal val="0"/>
          <c:showCatName val="0"/>
          <c:showSerName val="0"/>
          <c:showPercent val="0"/>
          <c:showBubbleSize val="0"/>
        </c:dLbls>
        <c:smooth val="0"/>
        <c:axId val="802861712"/>
        <c:axId val="802865552"/>
      </c:lineChart>
      <c:catAx>
        <c:axId val="802861712"/>
        <c:scaling>
          <c:orientation val="minMax"/>
        </c:scaling>
        <c:delete val="1"/>
        <c:axPos val="b"/>
        <c:numFmt formatCode="General" sourceLinked="1"/>
        <c:majorTickMark val="none"/>
        <c:minorTickMark val="none"/>
        <c:tickLblPos val="nextTo"/>
        <c:crossAx val="802865552"/>
        <c:crosses val="autoZero"/>
        <c:auto val="1"/>
        <c:lblAlgn val="ctr"/>
        <c:lblOffset val="100"/>
        <c:noMultiLvlLbl val="0"/>
      </c:catAx>
      <c:valAx>
        <c:axId val="802865552"/>
        <c:scaling>
          <c:orientation val="minMax"/>
        </c:scaling>
        <c:delete val="1"/>
        <c:axPos val="l"/>
        <c:numFmt formatCode="General" sourceLinked="1"/>
        <c:majorTickMark val="none"/>
        <c:minorTickMark val="none"/>
        <c:tickLblPos val="nextTo"/>
        <c:crossAx val="80286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6477987421383"/>
          <c:y val="0.17973856209150327"/>
          <c:w val="0.86163522012578619"/>
          <c:h val="0.8202614379084967"/>
        </c:manualLayout>
      </c:layout>
      <c:lineChart>
        <c:grouping val="standard"/>
        <c:varyColors val="0"/>
        <c:ser>
          <c:idx val="0"/>
          <c:order val="0"/>
          <c:tx>
            <c:strRef>
              <c:f>kpi!$O$3</c:f>
              <c:strCache>
                <c:ptCount val="1"/>
                <c:pt idx="0">
                  <c:v>Total</c:v>
                </c:pt>
              </c:strCache>
            </c:strRef>
          </c:tx>
          <c:spPr>
            <a:ln w="28575" cap="rnd">
              <a:solidFill>
                <a:schemeClr val="bg2"/>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14A-4B69-B8BE-A886F531811F}"/>
            </c:ext>
          </c:extLst>
        </c:ser>
        <c:dLbls>
          <c:showLegendKey val="0"/>
          <c:showVal val="0"/>
          <c:showCatName val="0"/>
          <c:showSerName val="0"/>
          <c:showPercent val="0"/>
          <c:showBubbleSize val="0"/>
        </c:dLbls>
        <c:smooth val="0"/>
        <c:axId val="802920752"/>
        <c:axId val="802923632"/>
      </c:lineChart>
      <c:catAx>
        <c:axId val="802920752"/>
        <c:scaling>
          <c:orientation val="minMax"/>
        </c:scaling>
        <c:delete val="1"/>
        <c:axPos val="b"/>
        <c:numFmt formatCode="General" sourceLinked="1"/>
        <c:majorTickMark val="none"/>
        <c:minorTickMark val="none"/>
        <c:tickLblPos val="nextTo"/>
        <c:crossAx val="802923632"/>
        <c:crosses val="autoZero"/>
        <c:auto val="1"/>
        <c:lblAlgn val="ctr"/>
        <c:lblOffset val="100"/>
        <c:noMultiLvlLbl val="0"/>
      </c:catAx>
      <c:valAx>
        <c:axId val="802923632"/>
        <c:scaling>
          <c:orientation val="minMax"/>
        </c:scaling>
        <c:delete val="1"/>
        <c:axPos val="l"/>
        <c:numFmt formatCode="General" sourceLinked="1"/>
        <c:majorTickMark val="none"/>
        <c:minorTickMark val="none"/>
        <c:tickLblPos val="nextTo"/>
        <c:crossAx val="8029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DEF4-47CD-9D9E-7A5A1E73B81D}"/>
            </c:ext>
          </c:extLst>
        </c:ser>
        <c:dLbls>
          <c:showLegendKey val="0"/>
          <c:showVal val="0"/>
          <c:showCatName val="0"/>
          <c:showSerName val="0"/>
          <c:showPercent val="0"/>
          <c:showBubbleSize val="0"/>
        </c:dLbls>
        <c:axId val="521350048"/>
        <c:axId val="52134764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DEF4-47CD-9D9E-7A5A1E73B81D}"/>
            </c:ext>
          </c:extLst>
        </c:ser>
        <c:dLbls>
          <c:showLegendKey val="0"/>
          <c:showVal val="0"/>
          <c:showCatName val="0"/>
          <c:showSerName val="0"/>
          <c:showPercent val="0"/>
          <c:showBubbleSize val="0"/>
        </c:dLbls>
        <c:gapWidth val="219"/>
        <c:overlap val="-27"/>
        <c:axId val="521334208"/>
        <c:axId val="521334688"/>
      </c:barChart>
      <c:catAx>
        <c:axId val="52133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1334688"/>
        <c:crosses val="autoZero"/>
        <c:auto val="1"/>
        <c:lblAlgn val="ctr"/>
        <c:lblOffset val="100"/>
        <c:noMultiLvlLbl val="0"/>
      </c:catAx>
      <c:valAx>
        <c:axId val="5213346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Sales</a:t>
                </a:r>
              </a:p>
            </c:rich>
          </c:tx>
          <c:layout>
            <c:manualLayout>
              <c:xMode val="edge"/>
              <c:yMode val="edge"/>
              <c:x val="2.7100271002710029E-2"/>
              <c:y val="0.36406694650533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21334208"/>
        <c:crosses val="autoZero"/>
        <c:crossBetween val="between"/>
      </c:valAx>
      <c:valAx>
        <c:axId val="5213476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Profit</a:t>
                </a:r>
              </a:p>
            </c:rich>
          </c:tx>
          <c:layout>
            <c:manualLayout>
              <c:xMode val="edge"/>
              <c:yMode val="edge"/>
              <c:x val="0.93440368734396007"/>
              <c:y val="0.395935706592632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21350048"/>
        <c:crosses val="max"/>
        <c:crossBetween val="between"/>
      </c:valAx>
      <c:catAx>
        <c:axId val="521350048"/>
        <c:scaling>
          <c:orientation val="minMax"/>
        </c:scaling>
        <c:delete val="1"/>
        <c:axPos val="b"/>
        <c:numFmt formatCode="General" sourceLinked="1"/>
        <c:majorTickMark val="out"/>
        <c:minorTickMark val="none"/>
        <c:tickLblPos val="nextTo"/>
        <c:crossAx val="5213476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40000"/>
              <a:lumOff val="60000"/>
            </a:schemeClr>
          </a:solidFill>
          <a:ln w="25400">
            <a:solidFill>
              <a:schemeClr val="lt1"/>
            </a:solidFill>
          </a:ln>
          <a:effectLst/>
        </c:spPr>
        <c:dLbl>
          <c:idx val="0"/>
          <c:layout>
            <c:manualLayout>
              <c:x val="4.9019607843137254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37995985795894"/>
          <c:y val="0.19267613672184783"/>
          <c:w val="0.46955380577427819"/>
          <c:h val="0.8073238632781522"/>
        </c:manualLayout>
      </c:layout>
      <c:doughnutChart>
        <c:varyColors val="1"/>
        <c:ser>
          <c:idx val="0"/>
          <c:order val="0"/>
          <c:tx>
            <c:strRef>
              <c:f>'pie chart'!$B$3</c:f>
              <c:strCache>
                <c:ptCount val="1"/>
                <c:pt idx="0">
                  <c:v>Total</c:v>
                </c:pt>
              </c:strCache>
            </c:strRef>
          </c:tx>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1CF-433F-AA85-DBD5C3D9CD1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1CF-433F-AA85-DBD5C3D9CD16}"/>
              </c:ext>
            </c:extLst>
          </c:dPt>
          <c:dPt>
            <c:idx val="2"/>
            <c:bubble3D val="0"/>
            <c:spPr>
              <a:solidFill>
                <a:schemeClr val="accent6">
                  <a:lumMod val="40000"/>
                  <a:lumOff val="60000"/>
                </a:schemeClr>
              </a:solidFill>
              <a:ln w="25400">
                <a:solidFill>
                  <a:schemeClr val="lt1"/>
                </a:solidFill>
              </a:ln>
              <a:effectLst/>
            </c:spPr>
            <c:extLst>
              <c:ext xmlns:c16="http://schemas.microsoft.com/office/drawing/2014/chart" uri="{C3380CC4-5D6E-409C-BE32-E72D297353CC}">
                <c16:uniqueId val="{00000005-81CF-433F-AA85-DBD5C3D9CD16}"/>
              </c:ext>
            </c:extLst>
          </c:dPt>
          <c:dLbls>
            <c:dLbl>
              <c:idx val="2"/>
              <c:layout>
                <c:manualLayout>
                  <c:x val="4.901960784313725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CF-433F-AA85-DBD5C3D9CD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106F-425C-A9FB-BDF62CEC6D84}"/>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dLbl>
          <c:idx val="0"/>
          <c:layout>
            <c:manualLayout>
              <c:x val="-0.17808349146110056"/>
              <c:y val="-3.8289727542917271E-17"/>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lumMod val="60000"/>
              <a:lumOff val="40000"/>
            </a:schemeClr>
          </a:solidFill>
          <a:ln>
            <a:noFill/>
          </a:ln>
          <a:effectLst/>
        </c:spP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lumMod val="60000"/>
              <a:lumOff val="40000"/>
            </a:schemeClr>
          </a:solidFill>
          <a:ln>
            <a:noFill/>
          </a:ln>
          <a:effectLst/>
        </c:spP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5">
              <a:lumMod val="60000"/>
              <a:lumOff val="40000"/>
            </a:schemeClr>
          </a:solidFill>
          <a:ln>
            <a:noFill/>
          </a:ln>
          <a:effectLst/>
        </c:spP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20823367473802615"/>
          <c:y val="0.18379308546696563"/>
          <c:w val="0.70172047991154807"/>
          <c:h val="0.8162069145330344"/>
        </c:manualLayout>
      </c:layout>
      <c:barChart>
        <c:barDir val="bar"/>
        <c:grouping val="clustered"/>
        <c:varyColors val="0"/>
        <c:ser>
          <c:idx val="0"/>
          <c:order val="0"/>
          <c:tx>
            <c:strRef>
              <c:f>'top 5'!$B$3</c:f>
              <c:strCache>
                <c:ptCount val="1"/>
                <c:pt idx="0">
                  <c:v>Total</c:v>
                </c:pt>
              </c:strCache>
            </c:strRef>
          </c:tx>
          <c:spPr>
            <a:solidFill>
              <a:schemeClr val="accent5">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5-3065-47C2-A7F7-A1794178472B}"/>
              </c:ext>
            </c:extLst>
          </c:dPt>
          <c:dPt>
            <c:idx val="1"/>
            <c:invertIfNegative val="0"/>
            <c:bubble3D val="0"/>
            <c:extLst>
              <c:ext xmlns:c16="http://schemas.microsoft.com/office/drawing/2014/chart" uri="{C3380CC4-5D6E-409C-BE32-E72D297353CC}">
                <c16:uniqueId val="{00000004-3065-47C2-A7F7-A1794178472B}"/>
              </c:ext>
            </c:extLst>
          </c:dPt>
          <c:dPt>
            <c:idx val="2"/>
            <c:invertIfNegative val="0"/>
            <c:bubble3D val="0"/>
            <c:extLst>
              <c:ext xmlns:c16="http://schemas.microsoft.com/office/drawing/2014/chart" uri="{C3380CC4-5D6E-409C-BE32-E72D297353CC}">
                <c16:uniqueId val="{00000003-3065-47C2-A7F7-A1794178472B}"/>
              </c:ext>
            </c:extLst>
          </c:dPt>
          <c:dPt>
            <c:idx val="3"/>
            <c:invertIfNegative val="0"/>
            <c:bubble3D val="0"/>
            <c:extLst>
              <c:ext xmlns:c16="http://schemas.microsoft.com/office/drawing/2014/chart" uri="{C3380CC4-5D6E-409C-BE32-E72D297353CC}">
                <c16:uniqueId val="{00000002-3065-47C2-A7F7-A1794178472B}"/>
              </c:ext>
            </c:extLst>
          </c:dPt>
          <c:dPt>
            <c:idx val="4"/>
            <c:invertIfNegative val="0"/>
            <c:bubble3D val="0"/>
            <c:extLst>
              <c:ext xmlns:c16="http://schemas.microsoft.com/office/drawing/2014/chart" uri="{C3380CC4-5D6E-409C-BE32-E72D297353CC}">
                <c16:uniqueId val="{00000001-3065-47C2-A7F7-A1794178472B}"/>
              </c:ext>
            </c:extLst>
          </c:dPt>
          <c:dLbls>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3065-47C2-A7F7-A1794178472B}"/>
                </c:ext>
              </c:extLst>
            </c:dLbl>
            <c:dLbl>
              <c:idx val="1"/>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4-3065-47C2-A7F7-A1794178472B}"/>
                </c:ext>
              </c:extLst>
            </c:dLbl>
            <c:dLbl>
              <c:idx val="2"/>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3065-47C2-A7F7-A1794178472B}"/>
                </c:ext>
              </c:extLst>
            </c:dLbl>
            <c:dLbl>
              <c:idx val="3"/>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3065-47C2-A7F7-A1794178472B}"/>
                </c:ext>
              </c:extLst>
            </c:dLbl>
            <c:dLbl>
              <c:idx val="4"/>
              <c:layout>
                <c:manualLayout>
                  <c:x val="-0.17808349146110056"/>
                  <c:y val="-3.8289727542917271E-17"/>
                </c:manualLayout>
              </c:layout>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65-47C2-A7F7-A1794178472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065-47C2-A7F7-A1794178472B}"/>
            </c:ext>
          </c:extLst>
        </c:ser>
        <c:dLbls>
          <c:showLegendKey val="0"/>
          <c:showVal val="0"/>
          <c:showCatName val="0"/>
          <c:showSerName val="0"/>
          <c:showPercent val="0"/>
          <c:showBubbleSize val="0"/>
        </c:dLbls>
        <c:gapWidth val="70"/>
        <c:axId val="684869568"/>
        <c:axId val="684864768"/>
      </c:barChart>
      <c:catAx>
        <c:axId val="68486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4864768"/>
        <c:crosses val="autoZero"/>
        <c:auto val="1"/>
        <c:lblAlgn val="ctr"/>
        <c:lblOffset val="100"/>
        <c:noMultiLvlLbl val="0"/>
      </c:catAx>
      <c:valAx>
        <c:axId val="684864768"/>
        <c:scaling>
          <c:orientation val="minMax"/>
        </c:scaling>
        <c:delete val="1"/>
        <c:axPos val="b"/>
        <c:numFmt formatCode="General" sourceLinked="1"/>
        <c:majorTickMark val="none"/>
        <c:minorTickMark val="none"/>
        <c:tickLblPos val="nextTo"/>
        <c:crossAx val="68486956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17A8-4092-A9F2-C5641A3C67C0}">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D0A8-49CD-9D62-C02BD2BF01DE}">
          <cx:tx>
            <cx:txData>
              <cx:f>_xlchart.v5.5</cx:f>
              <cx:v>sales</cx:v>
            </cx:txData>
          </cx:tx>
          <cx:dataId val="0"/>
          <cx:layoutPr>
            <cx:geography cultureLanguage="en-US" cultureRegion="IN" attribution="Powered by Bing">
              <cx:geoCache provider="{E9337A44-BEBE-4D9F-B70C-5C5E7DAFC167}">
                <cx:binary>7H1pc9y2tu1fcfnzo4KJIHHq5FSFZE+yBluWp3xhtWWZM8F5+vVvtdSSJaYd67zo1itVXSWVWO5G
A8TC3lh77Q30v6+Gf12l19vq1ZClef2vq+H312HTFP/67bf6KrzOtvVRFl1Vutbfm6Mrnf2mv3+P
rq5/+1Zt+ygPfmOEit+uwm3VXA+v//NvfFpwrU/01baJdP6uva7Gi+u6TZv6b147+NKr7bcsyr2o
bqroqqG/v15d6yqItq9fXedN1IyXY3H9++tHb3r96rf5R/2l21cpRta039CWsyMpbGYLRcnND339
KtV5sH/ZsPmREIJbgti3r/O7vs+2Gdo/YUA3w9l++1Zd1zUe6Ob/Dxo+Gj3+/o/Xr650mze7SQsw
f7+//pBHzfW3V++bbXNdv34V1dq9fYOrd4/w4f3NM//2eNr/8+/ZX2AWZn/zAJn5lP3qpb8A80e6
/brNnhcYS0rBGLNmiMgjWxDOGWHq9ucxIk8YyWFE7hvOEPnj5EUicnb9tdrWyTNCIuiRySzKLUve
2gJ7jIxSRzYlFmPcvH1dPkbmKSM6DM2PljNszhYvEpvTqK53/xZFdDdFz+LKLEZsyzb3dqEew2Or
I2lKRmBTB+F54qAOI/So8QykUzioF+jSvOt022+r62dESB0RACRhIPeu6+FmY5lHQtpScGrfvm7e
9X272TxlRIfh+dFyho33Mg3I1Xl+fdVEV21zN0X/3IB2/s0yqcnv/NeMC1jsyOLgCpTNcHniaA5D
86jxDB338kVazh9VNOn8GXceLo6Y4gxTL24NY8YJKKVHIAumgoO78W1A7pYh3hrOEwZ0GJz7hjNg
/vjzRQJzGl2FUbDN72bnGWxGHNmWsJRl01tk7NmmY8JmiLKU2r8+4wRPGdFhaH60nGFzunmR2PxR
Jdu83oLgP1tsA2yUsgmn++1mho1iR4IraprmPraZubWnjOgwNj9azrD54+JFYnN5PTwrMBT7PLeF
TQ8HnSDSHAGOsqx9iAPgHrqzXw7nMCr7ZjNILj+/SEjcbRp911X+rGKAdcRMISV81S1DnhEASkGh
qYUYSOy92WNcnjamw+A8bDtDyP3jZSKkU11tv+m7Ofrnmw23j+DPTBMhzGF8iHlkCsvmkt91erv/
u08Yyk9guW85B+X8RYJyp6W90t9fYVba7OuzGhAAIgCAcvGYBljWEaGSKXi9W5qA1x96tP92WIfB
OvwpM+A890UC9/G6ynT+nNGOOCKWyfAPjOVRFApJVDKppM0PRqFPGMlheO4bzhD5+DKjnLPr/tUX
XSV3K/mf+zfBjhRXTOzEzZufOTLmEfQbYsq7MGhGpp8yosPQ/Gg5w+bsy4u0liW2nujbM0agzD4y
lWlSud/41VxcA5e2LS6Yze+he+jgnjCgw8jcN5wBs3yZqvTm2zZ8RkYgxBF2FGjOd4RsFuJQKiB6
Km7ZZBbc/HIgh+HYN5uBsfFepJWcYkPZPqdOI7DNQz2jCvmyQw6MEhBoYVImdwThoX08YSiHAblv
OIPk9GVuKps0jXId1Xez8wybCjmiMA+Q4r12Nvdc6ogKW3LzPm9w1/ctd37KiA5D86PlDJvNy/Bd
f5+zuF29t/g8eud/m4FWRybhpoUk80GbgRhAduhxtcdvZjmz7PDPh3UYpFnzR0/yMlLPm/xb9Kxe
jKujnVop7DtdbEbDbHkEJRqS5h1Nm28tvx7QYSzun2RuL2cvcnvZ6P4ZGRjIMbGEhKEc3lsUhx0R
IinZvz4jx78azU8guXmGOR4vU5B589z6sg3OK6BRWnvPRR8HksoGOYPvgne7z9o83PN/PZ7DmNy1
m6Hy5v2LtJJP2zpEEVWjnzMrYx0JSrGp2PBSu595voyRI9NE4RMRtwo0kHuIzNPGdBidh21nCH16
mXbz9jrP6zHtts8qNguC7Ay05n3uhZCZ9UAys7lt74zrFsNZEuCpozqM0uPWM5zevkycTiMUBdS6
2d4t5mcgz/KIozQQabI9TDOQlDiiCiE/ctN3nd6y5ieN5TA0D5rOcDl9mTzgDVxLe5WMdzP0z2Hh
1q4SjdnS/JEgeyhh2iYYmmVZnO7VmBlDe8qIDoPzo+UMmzcvUyjbCX/rbVZgD3rOSifBj6QNnVLd
ldLMKLS1K7VBIZQi+0zbzHyePKzDKM2az6A6W79IonB23W2fU9JEmMPBAYSJ+oybn79oZxLamclR
UXjr/OD7HpKEX4/nZ+DcPscclY8vEpUT3Ub1M8ef5EihkJbIe7F5xqspmAO1UQ61B26mCDxpSIex
edB0Bs/Jy+QEn67r5tXHCIcGnpW8IRON2nTwa7rfgGYE2yYoFOAWV2Rf4QH/99B2njyswzDNms+g
+vQyLel0G+XXd9P0zzmCMEHddkWBD6LPhxxBqiOGdI6AqHDr/mZW9MvhHIZm32wGyeniRTq3/wHD
AXOjzFZc7iPT2aZjwbDAtU3kdG5RmRnOU0Z0GJgfLWfYfHyZnu1Dsw2fz1p2ZIDtTnaw/dmN2dmO
mwpbC3sOkzNd7VfjOIzGbasZEh9eZs7mdFuN6Tb/9oxooI4GAQ481+Od35JHFsGWc58LmFnHU0Zy
GI8fLWeYnHov0nNdhDgb92pTPy8uOCEgmc2Uua9iUnPvhbCGgi3vStFvfmb4PHVUhzF63HqG08Xm
ReJ0uq3r7VXY1tdNUz+fASFZgDpNZNQQYN78/BUoSZB2Q3Bz1+let3nqeA5DNHucGUanL3On2Z3t
0m0V3c3UP+dmoM8gAEiv7eVnMtttdpXpUG8syvblNjP95ikj+glA988yx+Zl1nPulI7j66q+Hp8P
HSjTFJGLMvk+eJmhY6GmBqcMcer71rbUjDk/bUyH8XnYdobQ2fGL9HC7Jzq9HqKrZyx7wnkowRBf
UrE/iYt95mFsQ4k8ogT1m8T+i2jzlNH8HJu7J5ljc/oisXmv2yZ85W2T500aAB2OyBIK562BzMQB
WNUR4wR5BTmznKeO5zA+j1vPEHr/Mnncma6AkLutNOqits/n4zhOCnDUBd6LnzOMLFRF2dA+pdxb
2Czqefq4DmM1bz9D68x9kfZ0iUwpbrm4fkYZB0DZAiIb2YvQc6qAYhwuONsdy7ktn5o5vCcN6TBG
D5rO4Ll8mYm48+o6eNYyA456dRsn1rncM4HZNnRTZgApG4dy7kz3lmb/eiSHIblrN8Pj/OJFmsut
E3j27QfFHzheiK1/f35jJiLsth8hd8ep7/jbY2yeOqrDCD1uPcPp7GVuQp9GjWuIgrtp+ufxz+6g
h1ISN6Xsa9VmDBu3qKA+hyI3R/bx613ft+bzhAEdRue+4QyYT19epAGdh9EzsmrEPQKnoVG9flg0
sHH/AwFn4OJHpe7DpM6vRnMYkttWMzzO1y8TjyTF8Y5nvQYKPM3m8Gd7WXpeJaVgKAh0CLnj2nB2
jzB5woh+gst9yzk2b14kNrfRwf8AkwYJIBCk2d1h9lksilSorXB9GjIItyRhxqSfPq7DOM3bz9B6
/zKZ9KeovtJ5HT1nUShkGzACk8u9e5vxAtwPZeHSARPHpe4PIjw0pScN6TBGD5rO4Pm0+f9jTD+/
Cu/+tkBv22wXN9cMPrgN7+9fvXl63H04a7r3SAd5w+0Mb779/poJiAIPDo/sPuSxL3uw2z1ocL2t
m99fG7AzMAaUUzEc66U78e71qx7VD7uXcBEItShFvQKYOlLeMMF8F1j//hoZDYVTwKCDFLk/iWav
X9U7VQRXI0KkxVZI7dvwCnmN+7sd3+p0RCRxPxn731/lbfZWR3lT//6aQrItbt+2GysiAFwBYzPT
xAVyqJpA4Thev9pegFft3v1//N4IujA3zU03kML3WDwlF2Fa+MemEJ3LR7P+pHg8LQtcLrSk/eAf
22lTfFE1GT6YuV18ETKuPxGe15+CgTAk3O8vgjwwPOQD5qNjBI+PATKOwhsQsoejU61d+bRXYhN3
Qm/NUAxvSxLmJ7k5GJFTRum4UgXp3LrQiXD+vm8kWme92zg0h7uNdrcXWbv7v3ajezg3IUsL2Ubl
xg/8z1npc7ft20idJqrS0pOFaZ3g5rdcYpqk9WYQKvpA4yr6c5jy6ZvV1mXnFdPIj4M0qBeJbNNV
k1ZtsqhKLd9ZoV2M7tBa5sbvs+aEFrxYClIIZ6pa34mHTFFXdHV2HrKRFK5FO+oSuyxHp6eW5bXt
lI2O3YZG6fBGDk4XS/YlsPPE0XUcOlNt6zdWLaYFRJz2IszrfKlHkXeO0XA7WQalUqGr/DB2eSTI
J6OqjIWdWJftMFWpK6YyCRxLFvlZJYZgYYRG3zmV5t16NDLfTYyJO/HUtKMzWX1XOoEvQ7cI89DN
2DB+zmM7Mx2jVvTE7GPfk9XYfLJ736qdiKQ9cQgNh84BAHJt82Rc9mEqV4NikWsI1tcOkay8UK0R
vyN1FFEvDkryJdVEejq3SOXZ4aAWfcuraNnxwR6dCKZ0Mfh2MDh+WcrUmUTYXNJWh3AnVt9ulK3S
wMtZ3lwMUWuHLuV97TsRzq4sM5r4tpP7TcILx5QFNRYimPibfKhI7wRBxHonCVXrxNUkAGtsiLXZ
MWY4qZCV05vmZyse7UVoyvxtklfDsg5KVjmtGU6OqJo4dwIy0CWJ42pZNb35dkyZsZqYHXwrQ9Yt
ExItVdN1HixVbSSzsouJjR13Gt3Gx1Nsx55tNtY2tJpiPWVkWqi0aNZjVOlp2bAmmBwrZqN0y04M
jduVeb2ym5i+8Q17OEZhm/+Rx6xd233YF05qmeG16El3TjUdTCfKreyaWSLRDptK7pRmlGeOokEZ
OWM3mdyRViVjD7b3PgyMmJ+1SdSahRP7mezf0yqLhsIprVx3rs/9MnDjwc+pYxdN8i2PQz+ynaaK
V4zo/luSdBl1uiTMutAp8qIjp3WpqmjbRWlarFXeCXZe15V/PLUT36SEx91nOUSBOhlNpreTwZvW
9VU7VLCK0miucr+NU69STRm6stEiWjRtlRsL7dvjaTfSfHRrYjV00XbGFL0fuR7H9diVrHUNP898
R+dVFnhVGwbFn0L1VeokRm7mjhrNvHKDPiHrqQxCBA1NflKFfVR4JeF6W2uLbyjqELDUB6I3Y1In
F9SC0wyGEM+fTFF+Hk+tdcZaXSrXYAq9VbtnG0PffF/5E+0XpVn7tRN2ov7URDIWThV1GP0QWNO6
1MO0jnRffKl9U3/pO6ZqR5ld0XlhD0Ne1KQdDKclQ/uVxFVLTuOoMsmZ8nveugUr9LaqU2V6hZFO
yxtXrvDkoSvili2a2IYfTYymOxsiNn1Ma25E2k16PiX1avCZn04edgI6bs22rUhxbHcRwf+SACf1
sI5GGojY0XTqu895MKRR7RiGmW/bscmwdKqpfqOrSZ6VNcWIO91pY9m3TRQ7wqiKVWmz9HzMw25w
pI5Y7dQ0Ht61UcDOhdYwrMi30/PKTMvMzQOpTc8eu24zaKthDumaMDvJjMqK4RKnHms3K8Qmp9Tu
zkRZDbEzcdNvvbyurD+NLu9HB5OTKDcNppx62pYjcdpwtCsnLK3+i6aGPgvlqDLPlrF2fGRKNwEb
2CLpa/21ps0HPvRy0ykVmyvaqP5dK1OeekYi/G5lh3YpHGpHWecwrXxXmLG/pC1JTkPe+SVmZsxP
wrSvLlnSDtKxwta8Mrtcxk7HabjUfbKImTYmN6XmcCLSWL/xwy48aa2pqp2mtNPNUNqFubCHir7h
RtpsFGOT5WABGZcJ9pkJj6xGT6gy1Q4tM4u50qxr22k1Y7EzNlY+rvKej/B+nYwrD348cM3AFMvB
h8OvM15/utlH91Rtv4nfco4rXYxVFIT7K6Xvf/3Ppc7w781Nxz/+cncj9Y/fcHHc7VXWf/suXOy8
01rq+Zt2o7n/LAxmP7odWXv0y1+Y40+44e3N2D958WnEEaEvCMM92/kLb3x0w+QPvnnbbM8eUZBv
4SIFKlE1Ifnujst79mjxIwulroTgFgWBY68SccMde8SZTHN3fTY4CwaBP9yzR4gp2OYkgvcd5UPF
H/1v2CPu3J5TJIvjahQC4givtiO5jymSiR1HwXK7NS7vph4Lo3QRTrlyzab5PMrkq0262Cn01Czy
dlBuEsvaGYYxObZpUriksS/tzk6OsZKT06FNTzpb1I5lyDNWVtxJiZFjW+uUO7ZiANnJp6XgGfHK
oOAOzE0tC2VErpKtci3F3hV+R7BJ+bkTCztZ0NIanICiTyMAS4xpjj5JSbw4qT93qbpszUg7ZaF3
VhJ/lUZBvDTD2xM6da7urGpTdNVnaoeFO5nYjOPJNBaZb300enIRc/q1q9C9NIvPqca9aEHDHfim
yAWpf0dDu3ZYjueRxdAsSFV+ljRW2Aet3OkNPB44OHOHLCdeZ1ibqrI3Qd40C7/G1HTKXwRNxp0p
Tr6zxICDlJhKbVe1R0p8aNphCkQSfMAjYBqIvclQZOH5Fd7VEYyhK4SxCH041TZkeh2LqljqNEg9
WUq8moh3vd02i13LWID8RKqFw2QSTGXEFBQpbxZmQ6d3gU7fKRzEW6Q1uoSPMd+YAiQBboQt2hID
4oVMPDIFH5JagX1Zre0pnX8f81KvS14x1/THxOuTkQUOONiVnxoU86AuETc1C56nBfbnOHbDDJGG
aGzb0aRjbhWr+tK3/eSkVNJ3b3awYiLTurcxe7xGp71pbWxqXN4skqgcbW8UZe0VFtYBHfm7rLMj
tyLqsrdp57IE/8mI+a6LMKggTsSGG5Va0ritPR1kw7GlGrbA5opV1OC9uELzLKpp4pW6ZgurA1mW
Prj2xLCw2jQr3Mw0z7Cevw8q4Q7OBthO2kdfoVUC+wm/xb4Jak6N3Osbu3atTqNNhlnChmh7zCqm
U1LWygUn+HyDdwYK73QpllXTY8cOQiwZS1WAvixDp5V2ekxo8B1GjlUt8V47xOq0LSwVvbOFoGzG
D2mIX6Udf0V8CfwHZTtdkURnLaYL94ZejhOQ70vYiWX1/nFvZ9NpaME6lFV/thJ8oLSAsN1iMdmw
xpvJyAsYRW/grUWSfc10zxY+scrjlNXmQvhYtGlSg9jkil5kdVy4rOixM1cj4simKJZTxtiiSjTx
skpgSrF/L/ogrN/YtTGsAsnoCS/9yC2bCTuuBaMce34S9eDOeauxynK8OPR5cmozGConcAR2F6aL
ZAzSBYGdkLSL3nWheXZjXghbpzWhoDmDSG2v1fbggExrh2SAW4QqOQ5Ckq8GwpNFR3dmmNjavcHW
yPD44IYnsvN3LgRLIC9A4HiPublZ5ZOVTEtdVGpVByJZjFmqlpKHqdcbWM43C2C3wmHi7yIx5Ss+
wo2pDvYtJjWtb2Bu2h4Ev8IyGhLWLLqY+tsiMo21CcbsTgb6yltqrH3F4b3M6Gs04g89Tb4HCcYH
xQh+xYA1Z7xRLsupf0yqNj+xIjKcmYO5svv4qxFEo2NYfX7iJyxZpBYsop2IsQ5M2KmeTHoyWqFa
WhKLLM94foKoDb3ncF9WnOH0OpwDnXInGsRKhSlCM2PAh9G+c0XNpWs1hHtVZdZOyepq08va9qy8
s70hysiaaJMvjDSAUwwonFsP6AwrUSu/Ze9CnPBcTeDnq6KBMylE17lmicf2OwyhbymsyCr0OrPh
wTIr5be+iSlwshuj7SLZuUZgXOKzw7dmhSVRmeIdG+NxJRH6OGajd9tOj8VUDsWylhHw0ynxwpLk
J4MUw1lrJd+VMDE1IyzgZq4hSSRekuEjWwpcRS6TBcKq2jNQnYCQzywdKzX8t4xOmSd1ma5sv/xe
WvjrrI0XMPrCCSL4E2Gk0ZJW1ZVNDHORGzRwdWl9zLTQi8QI3xp9e2bpJnZ4bwfHYzQEsWOkdUo9
2Y5kwZJeEycfDNl6Uzr9mZgpyCXKwIRcIKarDWeaqvgri/Xg0SJWphsRdmkGSerVdl/Ep2NQt8dR
TwAhJ5AxHD+gol3EpIydUEfN2zAQ0g8cSdPAWlb10MXumDRkMYyqqhcIoQvqyrI0jgu/3RqN1t9q
1V2JiOjWCfiQfLdLbkwSXmKaahfuv183eaWXKksGVTiVUXK3iCvYfCw6wwuwFXmM2v6p6vVkLFOe
9/VZwkLb2uRK1Nm6GafG+DwGUJ/CNujSEz9UvHGqKqUIbsekjM7MTrJxEbDcNy7yFvQhtOTlAyr2
BOFpd2kYbkWE5mQRiXMRM+EpVQabhK7atRWN46qawu9Rgs2F5/ZlCxEEywpWJyKs9L/vF5LfI8Hr
pl9cC0SYtAmuaJ7xKTUKNqqmaNe0v3F2sEEeIYTujcQZiuT73/c2F/9uerMkroDERV0EBzwes7ep
DwwRTXm7TkcskB0TUIlvLAKjJrfP9b9BwC/UYxy03Z1B/3kUcH/74o8IYN/mRwggdiQbpQO4oOuR
gIwQQOyynpYUVBKKb5H4EQKYuJ7IBN/Y3YoLqdgC9HsBGVluXA6C8/ECN0zfFoHcxTmPgjkI5gcM
ZRYA7BITSCChKhjlPrs7YHavP9BIwaraKdK2ubbtunGyMATlCbA3PZiTA73MdWAbx/bwjAKH+hXZ
FVE87sVvodVwHfjrNs4hq3RYy449+PrPvOmGt5mECpNCsKywnUGc/vu+d3g9tkl0DgkYxzoxbTiL
M3vEUKbpwBNbrQOhdLK0qrr3uoGiX5MkFzGFJBWorFBOnUfcq6cxuh6MJs8XspLcSys6OWMbR6um
s1OXl0Z53CY6PK/tODfcOPVNtxmrYlEHwXTa1pZ/kcm0v7W/2y8XOjCBBx/CQsUWLh0nu5veZjNI
KlHwrJnUupywdw4CqmFmZGITWf34oeSIjnyaWNipM9A1SobiSw/13TN1MGJ8kRreypwNb3UNTku6
KVpBPZ6WiN0gSaguWdpdTy+zqG2WYz5hPzOyPFr9PRB/8VbAAV/TgXyFjfttcOXm40VQC962o9Wr
dcSL3qvIlDpDV40rS8e/8It/8cK7nnYX5OwumzIRQT/uyexonRXIO6w7HpD12JQAT9rlcdXw8h0x
gwzZzXuTP4DOzIhwzxuKgpBjEAxLfPeVCo/7Y7TO88xI0V8QVe/gUWpnaiF3/n0vB+ZP4CvBdvfP
4PsyUOPyuBdVwV2kvWGvK9ZHKxuzVnAVrZPavvz7jnb6wtxiTIaCJguGhyqBuVOIAxyW6rEG12yi
6WayEDuFCmtmHAHcmHHoqzRE/KJ1k1yMnWmfFCmCOQH+exEiyH+DqKp8V40S4qTsQCwLGpEOYRSf
1sEuOaVTUMYIa/NDF0DRcvlEhOEEcT9VjgjQyVAIMESbReuayfpTL6do/fcPiTuT5k+J8/c31/kw
ZIeQwUUx3UPXtxNH23CqhnUPJcDJAt1vrMCvN0ZZJUud1MyRXH8f0srwzCRFLmC04nWaxe2yo0Wz
TIqqOkNQ1kdOk3OvlDn5RBmCNBMs4E+rz7JPZikXFe3Ze6qyMnWqPqVuJf30kpFELUOIy17ThcOH
MMiZh29PG1dJgGC2C/6EO0vWsjHN86Bl5rqLtH6D3SVcZ4XPFjyQ0drI1ehqM8oWIejBqubavqx8
M97ERpx5OS3DxikD/yrExuNmdRJsBALA8yKlfel0kyVOMhvEt/OluSg6JlwpitaVrdSp29BAr5NK
Jx+bOnfTMk8RWYzGuamK8ds4jrVjp2GzCJKGr0xfxLUTy5C5U1JIBAeTeGeGnFwWbZ19soIw+V7Q
UA9OQtQ4uqoKc98BL0bAm4fDZwspL8/KWLXG6a90E4/xcDJBMDiXaWJ7jR3lyuFZ1J+3TV5+zePU
3CLiXhiDguDgJ9dGYtinRp4anggiJLqs6jjLJEYtablImNoMnZGfab/wHTbkfeMEyJQhoMpXpIhP
dvPp6RTRLkIZw6l1Xzs041/MUPaOGEKyCZIsOxF+MX4w0gSyNUXy5oy2hp8itRKyBcH+4sZZz1cQ
je1NOwm+rXxZv40xT/mmIdC2Sqvml4lY5mGBFdGlidOWnG91CaadhMyAAjPYmaNZXn3Ix7p1dTL0
gAYSeD3oYN2P7TIM+TvmZ+0Cvq3bNKkendEYGtupQvaNV8C8krR4N1bpaeSboYt8X+J1Qdp6rZ9A
Ic+QdKkIOS5YHDgkEMKJ1RC8z+Pg1A/kn+EwkjW+vpBc+HQaF3ElP41NsmVZDumjqmPXiKX62Ji+
veRVRU+soe2PczNRju6mAaoMD5w2Lg2n6YgPxcMI4aLa3qVZHiNZoYc3hh2oVVIPuTsatv/FKMIR
gxn8ZcgS4YYJ19qpSNlhcXW95WEbSpZRYMvci/so8looDKuqro035qT1SWNo4laDOW7jvibIOdQW
EoCjaSOxwOLifNIECNGalm/GkYpNmA/pmvKIrC0Nc5HGqEniqJJNSbtgPQud0ApLZ2pC3x1InF9V
nQg+xz5tv0mrHj/zruqPM9vuNkmnGqcLCnFSEQM5kCbxIZCRbtNCdTw3xqSAtDSOAXdIbNV0k0fK
mkqPljJbZCTInMGYhg+iI/mSExZuSBIUC5Fq4cYjMseKt9GKyjI/iQZdOznJGsfU+DXO26TwIjmU
x0iaJ4hb23EFCQlxe02SpR934/euqXp9RiCoeP4usT51SJFUmiVewTLbiwLsHHRCsMBIWyxIBw0I
T1wdWxK6GaSeBBowGd9MDak/TaoX5wyGejZGpGy9xG9k6JBCd9dIk/eeSiHljUiIXoXWECwhI1sf
bxJsOaTrS4OAX6S6CM+TBEoDBAGoghqJYxkoJPv8dChLp6UoORiITC7SQJSf45gjbCdT70UGeKFh
FuMqTSjf9KJMlkWg2o+6qdNNGZn1N8grZJ3GkFLjCg9ZFqBfMtXIOiqBcY28OOPh5B9bdYWdq+cW
AmEOWSDWebFQVYcnT6LwXJGs98wW6sWNbiVMEZxPVuFDRBYT2jCVIhsopem2FcdIklaRVdc1eCRD
0sBpuIUMTJPE5oKr0DyncAwQX+oIkgiDfhXLFKpc6x+Dq5hu4UvlgEdWxx1UAIfycPwODtx9jLoK
fl2z8jiGVJsisS7YipKsXPm5Yb5pKm1cjOgg9IwUO+/kWyWGPYbmn71vVoGD7H1zQawCf0qC9qIi
rPQqK6SfiW2+qRMar6yu1Ks6ZlPvgC/yN+ZAVk0Jp0Crlp91vBTLIiyHTZYw6XZpjHwW98OFzttL
6hvM7ZsmcsykNxeQp95Wfq46pNSDblUV3RiuMP1WclUJuwxPqjorIXiNZuM0Q44SgyaDglBxVvkn
ys8grohhrAMnt5kIz4aeDdmEiiZQsv8NWH8RsKJccEc/79nrX9JW9zef/whY921+VDzhIxBkEOSf
bi5juc9Z2RZq3Rhu/lY4Qrqr2QVF3eesOMWX8FFcpovTjfBakF/uA1YmcK0YKqR2J7hB+xED/zc5
qzk3RSBtImpGRfE+pn7M2oJ+IJNd6HbNWBs0kKxVlrmChepEtBy5dcus8hMU64BbqRAi5oO5OsD0
ZxwcasAuL0cxP7aFeP2GOT8Il8symBS2u2bVt6xbWGMmFzRiqTdaUfYLgnqwK3wvC2i4wJWS84iv
QtUEpZnZrASFA0sZ7ZEyCYsF6sDK/4engjyxuz6E7pKOu3jqwVNNdEiKUYhmlQ5DtBo4dquqaRK3
Gaz21i5/Gsgiq/kwtLiZwN3tZQLRGb6wcR6aDV3TJqmJCVSRD084snd51crvQye9IPdj19LccErf
T9yCCP3fxWn7ziG57FYxivlmz9kMoe/z/8velSzXrWPJX+kfQAQHcNqSd9CVrMGSLQ8bhGTZJDiB
xEAA/PpOytVVz9cOK7rXvajSs4ZLEsPBOXkyk5PWRyJoWoKqAGpRSOf/XZ2Gq2wiXhQVQHGjreL9
dTRVncdqmZk5ygLcIqzNEchK4uZs2bfTML5VfG5lyj8YgK+X29wRohj9YHgkYOP9c/KSeYniJtTm
iLafLptOfgcf9Udei6EM++EqZe30BpqzfeL5FaOowEudwK6DKPasEGUN8Pg8FubYBjjSRlb0mKxC
7P++1c6K+NfnAnkTryaCPGDzG/r1uahh4djNnTnGfPFlTMg74Jq3PozQcw3ATfv71f40iv+82tmk
pTSo5zrpzXEDQkomeFkvSLymFtmcKJDwya57/vslI1BHfxtH2MClmyCywIJE3P7nzPmmS3Nrse1Q
TFMQZmj/WAeGnVKx5hdG1N3OzPfZ4vNq7ql6SXWQX05JfGFqKY6LKZa9ceC1SZtN35yLyckDnigj
pueHVXqQxJq6Crt5fSMwhX+Yf+hswWEFDyED5HG24nKFTFxobCNuDe3ABLJdBlZAsuwJiYMSDde5
mnJhdzFGbx/1jn4N1syhF5NPN5le46pGLncLe/b6jQ2e/PHWEJ+3HZ7gf2e31hbAIdak10enm33E
mmTHZeOqOU/1Xs21+uh43FaBTYseVd86Xrqxle8UG1ArDU4DowhGJH6qLWc/BmUcglPLxhw9nKj2
V6jF5U2UruS0orGzm9EN3NksmdDylMWjsZw8AiRkVRHzuZKUZAe8k4aDHCTzvRHuUndSgTrQm0qz
pChdn1w1tPtobI4eCvVx6cHbOkgUAOhC6luBuuFi5hnwR4rWmWM9exc0fuN6zsuxHTtSscT/6Hx8
r3ONYiaruwvk6PoWnzwe/r5af98g2yvCIG8DXaxI8Q69XxerU2g3JsgBj1w1N6QzTcXz4BRy98Gs
bNobA07g/+GKYDhDpJLg9dfF2RUL6Za8WDt9lIydQkX3fVh/K0aUXfFIq65IP//9er8fuHkCug34
mUDEkfqchTVVF2Dt9UYfkYFPZbRQewImFO/zSPrd3y/1+zIFMBkBAgXuBLuUc0i6NsnS2kXgFMyX
5EqQOYTPusneGMA/XgWvPkaaghcfYgx/nbIhYGTQFgNIUhlI0DsLcmHmOr/7+8OEv8cxPA2UKOCh
ZxAMJ2fX6ThZw3QqQDh0odiJULWH1IGPmapRlJSpDCkFFj76ZfWlzD/JqD4K2r0F6IVndG8cGMB6
4RCArgho+uDj//q48yzoypdMHanrM7Ajiv7AbKsP1GqeVzFd6SkcQTqWgfjeC5vdd7q1xzoJluth
XePLpBPsjRk4p6D/vCd0V/Kt84Gc9exYqSkhhDWxOo61GU+BTPZFYGy5jnq+YQp4W5OZ6UufYCv3
M/G3ZuK+StEE3hX5KNCG77/3oVtuutzt1tV+NS0qsZnr6cGPhpeT5slFUjdAYnx/QwL9VnLx5wco
AJNuAj3s/23u/5EaslAWg88tBrXx97XMpoOxtP7YIIpV05y1O6bCoBqAH+DEkgNosetTzrMPSqbF
yUwMYEoul30TiOK9WDPxIafr9zVh42Wcg7Rgp9qDWNQCAWt1f5B8nt44EsJt2n/NVrZXsPznCc5W
p9U9blh4dfSkrS/ZWoyXOnEAlUiw01wiyJsUxNI2OIFWvEkR6PDGKoj/uDI3r+sEmxE09rNTCZxX
an1i1LEljd7QoTx5Rlp1l1E1ln0RvIh+cZ+yKGy+KVlps4B/LaJm18UNuES1OkSBEoD3aFZaHtqh
zCIzVQ0ueHQJeFcUiP13D+IsQmX2kIEOkwSt2KWk+DTlrbwIlyR4R5KwvwBy9gRu1UPqcaGahqAY
20Ilb4z576lbDn8HCG2RIaCxed4PSeAi3TGQv45z238aGaAHID5kDZoSdJX4jTzxD2E7RcqNyhMv
TUCuuBWM/1ihqu9SEBZCBQRi/FHwnOHUBu2JurV440rbJ52tJFwpR4cHysmtbfvrlWZWmyljCVaS
rD8Alqo/tf0KkHHwqCYS3/U9VA8kv2Rp2LyxhP5w+qZ4P+drPwa1OT17SF3zOWJtoI4m81+Yzu9c
Nt8HlP3oM/2Mkjd944B6zT1/e1b4gIOyioI7PY/pxUKU4xxLFmX4eA+Zxk3kWbzbuN5VvKzfAwbG
MO/drvYTkhsKUtKiarkLkK38/Xj542KCo/Kr8xj9jaKKluSSNAv2r82F3gVTlpa0YU0JojuYz81b
vcM/HJopWtQbtRa1N4r8Xyc5LdquHozDJHsJVtsUsmqF2OSNGvGP44u2NN08BfBw57qtVqHDEtJJ
HVEjyypfXLNbxrYAPTEnJ6ti7M6Fmh3xc7+3DB1LoAH9Hq2Mq3VN34qRvxfl6GCiKkRRjteMJuf7
Fd2FZG0UFAPxAupQU2f1Qcn12i++ruohJNWkhvEI6UpUis4Eb2yrcw3bdkgiLqYYbOTtoDWcRWhd
LyyKx0AegdM3z1MmSQLaYa1vFQ+TobSpSNNKGHxASTw4kuWSzn2yC9qpi8phzpoOtEZvr5cmBkMq
0tqEGyVevfx9If4h0GyvlkgRYzLkOeHZymhIziEnSedj6pg8GLouewrhyx65PH9jSP5wKbDGIe4L
MsBwGJ1fFyFvQzXNMpuPemXDDxr77P06NoMEYzT4PzwWctAE8sUNUvstqkHAA85FTudjEqF5XeBl
jdCZZeyqldsrIf4NNN79jB7/FCv+IYjhSoBFkCJmALXOjsFoZXUrDK7E46DeMT1ODwNUVnucbmsZ
uIGWVDT+jfDxx6FEfU1Bk4J5VHE2a3UdjBq4/Hz00UYeTpwteTtE4B+gS//353uVdZ6fEMg0IATO
CjTpEbF+nbe8o8LUa4glQtHJOqTea1nxhlqocAY29lUqVbRLkZP31RwvlhxQORq3X10WD++HPMHm
4jEwxhPDq1Meo2npm50cu9zspr5P0Wlmc/MkbEKuuzhPFOjFPRiHagx5U454pBjUdZGDvr0kNjxY
4Pz+KiFNceReZuteUNm0Zd014YfUoLm/66lLokMbDi7dx8XURJ8LG/Lhe9oCLKnLCRVMc+UaGbOd
5J1sPqpehP7Uj0DXjg0PB7onwRReDqtz5KhMt6ibZACp75pCWsjepyrsxwP+TexhQBuxA+2aFt24
Gzu0167zDL2inUli0R5MMvcPCwFT/BLaL3ERyg59Yl9LyPCKhj8OCq8/LJ2hokWf3tYgTRsBPo/v
uK/3w+RH+a5dUE6C0F9Mtj8qZYtu55bEu51YPAuuBqJYANxhmKLdNCRbcsUhv3jKFANekjHtqjUH
bfBhSjjJjug1tf4OmsflYeQQAe49mYvsPhBDXu+NX2pzQhLrDnPuCg6SaZ2isYE+yFop1RbHEdoC
se/ZBv8FUI516NMl+ce2mfvK9YOIK0WbJSzbaUrAkDXvgfMezJJMn9gU9Z97aJPv9Zjakg2tuyC+
7ffxXNyit3gYZ3VwIHzfswwgKm3qfbeCrxPRzu66ohsOtVku48VbcLjVU9ultExMxHamdfFhiOMX
GhO7X9Bqxj3I7JgqG+wLytMjLVYBCjxdy3Ys6itFJ/ecafSaqPGgF2fL0zqnICTEbi0X58uE94/w
3N+nJJ3vkmKQ+zAY+V0X27UyAQ+v8qFvrmOL+UC1wEvF2aODrOuYkPA9581UNt6xEytoV7m2M0gq
VFb1OCV2SmXr+653p1lTXfLVQ+e4drcd0CVnqbzsnIt2a9DNe6fBSIFKcam6rBuubNzsOGb2juX0
fiCN24c2bw6g2q5oPWuzY5GPjitS13sGOspXMKWDd2OTQXyg53TnAi1/pGQeK+jqpl0OwBocJZGc
ZF9ApTkyd4oDHp2Uz/I9QIrLKHQHnkzhoUv85yEw8+eRs4ssoQ/c+M8JlJR7GxQA6gxkyCmpJXbg
kJ8Wk42HhcxsB1XKh67I2aViMd+ltchBhwchprcz1Kdtse4a1A33XJLlbq5lfq+Mw7kYq3fas6zs
3QqtHoGH2GwnqHE1v+BqGC7GIV9+UKVN6bldgXB1C9erryBlHNcYpXkUyJrtBS/0h07kULpGWDyf
hiiI3S6bUUfgMEWQaGtjv0wY+5vZYpW1HrqDvAtPgan9nggtDmm45lf4D7F32BB7BkG4V+9yb2ur
vvhGZmoufcSo7XariuQXEsaQ0tZ5XZII93zMSCS+uQz8kYu46yOzG3KZLaUXYZa/IyQFIa3LcrQ5
e7CNyCXg2UABpJ35hZQYqVJ3Y79b82H50ADVv4v6NvrAhrHjJ9umcp8UfL4BDyc/QOpk19JBlXnZ
cBU8pwFDPgl8d9pna9BfTThkv2mV1ynY5LWoWpvw+J1zKn2gS8d+FAD3TYUsAOrIV7HS6nPwd5Z8
+CEnCe2NH1T4dXSZ3KFES26LMZq+8GK0O9Uof9TIWD7knrZfFoXP8aR3e6HR9F0F6mnuRnrCe6zV
J6BwaIO0Ci10vRisBBDt589Nnc/f5ol2h86R+XM2gx7VSqb7U+w2roRH0x5MAY/6UFi7S1ky6J1Z
FTYHxMpJ1QWQbby2slskXCczoxueAUKGOFwX8tChbhpAMBL4fc3r5XFmtl73ecLDvCzqjdAsAgoR
xYDW4Gkam35bg8ReoqHfPARD05cikyY6KAwneQQdHI+YTV3RXNUR+Ftt2i2PSwTeyHXNWH3L8xn6
hQAKGgHJ0DvaUHxqPPEjDXj6sOgoWUtkIvNlOjXNLVge01dAd6ApLAK0KImtuh/FsB5W47qDFY4O
R7y8qL6FCHnJqilBMx6baMamwuwChJ8vu6Ggtxn0Ns9yqeV7usrwg+IYb952/rh6kNLyBoNKJPVX
BEvz/ZTI6TnZKsxqTFdIYLsZTFCMLL9I3ICPJcbdhZLOlxO0Ye/WRU3P2k/yM2hdIBhk2fxNhLUE
r8Q0GNYZYuXLGmjE0RRavRRWJbdQ6hNbLqKobx1P+IR8dxj8y9rGFIKXKbIxBR3Ahsy/C3EsTztb
tHVFoJ6DaH9s2hERyoCuMIsg/DCFPrnliWAfp7Spb9LEiK9pDW6eBtWtKSOyMtBvcySRr5SHWoMV
6WXAdjUxy5Uc8PC0yNzHnLSIizXjF6/asCkg9a0p5nSFai9BBj4GOToW8dyfZMcgiYaWtmt3vIMY
CUQj/MIr36Ouba937TpBbLBinwPGgs+E9wCt82xRL1lNk4ox30ODrbdVbprJoOcSJQ98aJZHKrTJ
Kitwk/3G1c21nJ7itkkfSLGCUDeNtrn16QBKsaKj/NyDHHuXp8o8BpPr7vk23eAc5O+SjZk40wUX
6og/bG+Hi0okGc0tVRi1vG38XVAT/yNYBT8SR6EdB2jP7iPIHk6vlhVpbPGJAvYaSNndxyJARwaq
aUouVwlIHMRbUDmyCTBfxUzDRAm8RclyTIkdq5QIiAZpuw6k4iRl9xTS4bUEQW72p2FZwKtpDFbS
Cu4hQi+YeMsOMau57btWhNUQruKOxC1A3MX3mOtA5c1yAj0xH6tC6R8ih2obvYuhrebBzj+IaMPH
VyLlYlX4HcpDYypsvfk9osX6Q4AgJas0Gn0HkV5ivke5WRPMWYa1P00YlhQnuToGtgtlCUZv+GGN
enJf6ADRLEuX727K5/eagUlj5mi60YufvriWze9Dnde3LN0Ytxv/GAqL+IQ4Vsi9z7G/R1LrTzPn
Y/BeklwhxotuSE7CCwxeHmfXqInZYTJMIojBRQG4qY4NGsJx/hWOGPqGDVN9XPp+uaAp6M8zjs13
MeRopkyymt+lVE2HCaLNj2ClQKkP4YeuBb6lpmnasWWKn5OiTg506tdqoh5ilhiENGhD02MI4mmJ
jibddVpiH+p48PfhIN0dkhBbjrRljxF4SlVPxIMu6PWSbRqPIOCoZaTcWVO0NzPwn8A0y2U7TBKX
7dLbwA7hTZMNiBsxSLQu4OTaQat6C7Yae0hZJE4FDC1AJeLDWoYjmo1zmASnhOvLxfseZCizXAe1
le9GsGUheht9iVQfKWCB9h8g1KciaeZTl43uvhNL/LL09HLmQYiQluP/YjXvR3ADK6fplXMt/YR8
Oyh94MRzYbc+k9CHBsjyaWYiQ7esQUK6tMJ/yp2t74OxsYfMTRdghs67whJelxzK0NyuT8D/hi/d
kEHDngkMUkRojUCPCqfKvKdN1XadOnUEZM+FkeC2GyhEXMag8RWaaYcM1d5B6Rsc47ZVD2YmKUJd
Ud8bhYuYhGV3JijGEsA02I4Zo08FL9LHVOn+goNu5tpgOAIubZAHIpUrB+5FKbhtrjkcMyoRRicW
r+FzEzALsjsB4wmSr13OTbyzCzajmsCStR2gwtr79ArJBf3U0uQIgxpxwHZCABYtqtM6nYtj0RfF
j6Uz0SfQk8ObYihWsBYG+mFqXFs55LCHBLHramCqf4RtUPYeBiDqkCzKzYcMeWEptaz3tXPT9xWt
pqiaas1v5hbLgI+Q2MGEYpwQ1ibflHRoVeWmVsLioimLVUeVyVIk9LRun1rvIH6044Xu5r4tE0re
CfBm369B9ElzMhywFQ88XiG9RFcPCVlmbgaasI99J5BmUPiVIARC2Z1rfp8Hct11Q5xfKc8RvYIG
NiigqHaxTG6HKRGiamwRomnRryfvxXKdJgTHzpCTDhsuHS+n2rW3fRs3EGO3a499J0eUpT1psY3Q
Q1uuC6bbz0NE0yPkKCOOnI3aOK8TIA3DibsrWDy/8wCzNynswsGPlW13WVge3OPVxZeyzdwFW+CL
kqvuuscsX6nRZoj6AixcNHggZlbw4FlaX6aqvQgdKT4X6JmizoEJ8miqoUnWap6gNmyzESIXMPjC
z85TeRJR9hyu6XcmxfwVGWv/tVeDQNBS5GPWJ+QQL6be68wM732KjKX3MkTTu9BrVTsGreMQuIsl
GhZ+SWJh6W7JApVdZF0Y4oyhqbgltoY1w+gzcQv4BoLAKG9rgTZAjyAkwqT9Ogzt+D6a8+F9yoEj
l9wjgLYwCHnpVRQ8jzAEeplZsEKTS/CBM1gAl4lsxQP0Zrn9LJHxYN44ipwBchecEiSFombKcaIU
kILgtAR2tvYhDFOgF4xPgvHoA/JjVKbd0NDLunPqZYCf94syCiCC8mb40dERqIJaNfsaqDZ87hq5
Wa1Q7+7U7NjXqJMowinjpKimlakX8DXJANn0UmTgVibjQz87BAbVOCsOWa0XcaCFBaJhXIPl0URm
U/SOvXhoUtMlyDEF+5qECf6mmMC732Vt0SU7OgZYRmMMOvIOfkqd2LcJ6FK7ESytDEWMw0VbTkd1
xddEo24MxiVsKjtZXh+QvOKTV5joiBO1gB93DS08ORK/pQAaHVIGffVQvGubgI67VA5IWnuWYpZg
NZOlVe8M+7rIpWnKGuZRkMfXyfAjMgZXBYnbhztL4+Lrz8FMFlIbcDfjEAJcFYCZloWrEyXqCXGM
i6SGfihVXQUsCEMfh3R8SMAfG489bwH3gFnAUWB2rruYQqBAt9GcwHRIJ5Dse6nFA6yYINOuKfqt
lWUznq/LEuAhEnzg9kqBxbAcBw/ixzWUysuPJQU2WkJAMDXXKQmbD51fouNoxvHTAL/O911WzNDl
T3nwAbpo5S8cYHh2Sw0e+iJaAtwjsnLcNR8ZJi/1biTo/4mkrzAn2LvA/hu/Ay6DUVyIxu+vY6Re
OKoXcEUtMmKvFvWdt6rtj4WRMxoYxcDbY9DxyFV9gP1TWkznejEC/7u0XJGgxDpERge3sKk9BakE
iCLRW4HwG7xfia0O00T8LcH5VQ0mYB14pAa0qmh1a3/bLHFQzVsK2WdjpCH2jRrYeoFnDEuV4BI9
aXlhBwNrgTp3EKd2/HFdG/vRRlCsvuKB/89B/clB/SbMqKW//17z/9hf/3TQA7L7b2D4Nwbqx5Hr
7y//9aCf9Hf1P76i//67f7FQ0xQOemBGbGKn/zHX++m7B1R1e9kZrMvxGtQE9AaA4/8iocJuBUB2
9i+rFSDBSrx67oV48RP4QKB1gJaHhR1l/xsG6lk7d7tiGAUFNF8R1GyQYp2h8z3Y72Nou+Q7cgxt
in00UXhbVMG08PUxSczUPcEdCejsOHvl6U5HLgEJiQgWPNejpJANish12SVwaQ9efUHG+cIWQ6+u
+2SYiEdS7JKt7tStEzuSpjhbqxqQevg9c8Kb+75xWf+U58nEvsUDYsoNFEHzFJdDiB0E9zfUrTCe
CwNtx13dJ3JjsdkEQpYw8zNuuR6G0F9FcAtofxAFV6f+jRbwr1g/jLChtqRgWIIrhOmLgjOsPwuh
JWzSJv/OrBjb+UIPtKcXPV2UzC5WhbzHViufev4DQYBH7PCPFfWHVsNZfw3XB+li62hBA46Zws38
isSjes4V+nz8pQ27uIMZh0BURh5VRGRuDxJ5rdQ72eiaopNIyTqNd4jjHoYuIV1TG1+CRzUqePEJ
GKAg10vyGT/7+01urYf/9FhBoAMrB9rBjbOCt1ZgWf56j67hJAK0Tl5SIhdQPsCgr7P5APBTg0Y3
Sp2mcAwImH6Dg3s2N9t1aYFmeYTOG3gp59edjBeZIHH+UsP1QqWoG6defW4oi8Ya0ZgbfjsySIHA
Jm1gO5W+1Sb57bGzjTiKF35RkKCwh3597DpZOAlcE7+QrIdLSZVYtKaesJGIPgmcuf0NJ7C1u467
2ZuHTgUBkAu8abnHoPx9An7te24TkIN+SUFjxButYLZ7xhiC4If1rQ/kC00tttzBh+kadodEWgO6
GagENP0qDYZgLhUocelXEfhFFnvI8YLJvjErvzaqcDPwC900IOCDglj+WxMWhgRB69Hy+MaKdUzk
UczTwICvskEV/giTM4cl8vfnP6NMbdcEToFdgo0KitJPieQ/uBN1sbaQ9GnyjPdYZwO5AGty2xCD
E40ScMtsQZqq+KB8NJUoNmMMRMKDxjwMU9r6Cn4YcnwoBoCm425OhIzukQaP6vnvt7nF03/uE3B3
gk2FmsCjaiOpn8USY1mObtrqnh3qJyyCwHQB5idwNk5I6WS8kIcpgqMKNo22YvvCAcS8MT+/DVYI
Gy8kx+DsAamgCG2/rtsc7ijaq1Q8j6gKNuk3ohfENFBYaZ9cxfAM6Z5UbWT3NLQJyrtKorwJoawn
LVnQ/IGnz2vkB0UKaAJf++WKgngv3uJshefLOnxl8oMsAvcAUI7Ou8cutuNUAOF/VixKybBvtZp6
czevmk9jZWc/4+ZINiz4mfDzIPwu71ZPHuw0sZMqZA+AEZQ4CMGGZh41K0eo+pmuTBKQ/j4dinpF
uhUXDiExIi0MGi+DtejxqR1nFrjk3+f/jGCISJWG6LwXG5UIVBQs1l9HHitznJdxmb4i2U1aqKgg
asJSZMwUhazCNSMI7cz/jJ69ofiZeQ0nYG/k+JGzOk5nZK7x23uInkdx8GOQjCQAwUD2x949WxZI
1tXAGjF9nSR20byPVZfTa3C50HqNlfEYjoIt/fo4QGLpM7h5SQv/RgR8m97X88rIhRwADT5KYlR6
k/N0SxBQo8OR6NiZZJseoWKI9KE3zZLlfkJpvD6uYDrbrgz6fju0OEYfEyTGosE3Y7j8rY/54Bzm
Lk5ajy9qDYD27qZEAZJIAfvjrzpXQ2O4m18vX+QAQG2ZC9fiIwSSB9w5J+OWG+gpGbondEHGeToU
iwyXBxrDq+GdBPwry74fZDTAx4cNDi4LOFy/jPnI6OMSwDpr2Gd5jTwDnqYCKcrf18Z51MTov9Ix
4GYPonB8TsqImYdxXTH1X9dwUGgQOdSEE0jWohVoi5jZIlD8/Yrn0Qg2qmAhQSdTwFoYcqezxahk
oBo7xPZLvJptMYIDv4W/SGUdDu90mZP0K2vjFYvQRkar+hpUEjiAvZE8ROdPDq4MAFCcFVCbQJX0
m2gHsMSMbvnwONBx0K9Gswn5LuZmRjRqOnAC9mADCn63oJ2FiDM1MIPY17mOFhSk8A3rl1JH9XzV
szx9AEO3z32pbJguYJOTAD5eCUrXKywi8PZacM1QhFNQ27bN3gRYh2JpkF2cWNvpbecv0HDcRjjv
J6g1Ohm75fj3gT+PayAxQ+WCN+VCWoMU/zeCb5eyZrSzyj4uZoSqep9IGSGJXdZt3YL/QelFE9pN
V+q6IsaXDXLYQl06bUs6NrCRYg/Mpds3o5mvg7zgUxRvIXJGuR4eZrjyQbm5gsyHXQdf5y2nDj3s
1R4lrGqxjf7+SGcSENC+QJzGsYmohhkEc+SslJjjcVhFO0Yfc93E2Ft6qrcb0CQ229Z93cd4Q5PH
vbHGbVscsXILKRL8oO6JNCHSeDgAb98SM9xrn/qizegFt6/62tlbkd6w2eG3OGjI+BhfwyDx0EEm
Hx8mUHNjBZu2ccLjvvFoZ1kmHq0IY5Ti2CogLCLf+zVoa9eFWW+E/xjXyxaptJyxtOCCxcU3DXuD
CM1SLeb1MYvG7XwciADYDghi6NFWXoc01PWhiImxH5GlSgyHzdoYqw/0Q0STEbATlhi1sFFGdDMI
mxccjnUIaxoZCS7INQvwL9RYIUZnqCmGQuusIbqC0KfFlmiKqMW/fo7PFgq7NxhPZ3sUAjAIPHB+
QScDg6bfUt3QrjQFaEg+LEMmEB1+prdwy3JLV6GyhPHDW2Hh7DjaLgmLENAkcSwFkC2dHUfg/SJr
nVz2QRkwaJ601xoLCmc/xoe2ExUJPNyIcLC17GOPAe8XNiJlQdDDKFnpen2XwQKOtQemaY5ggA25
3Eu8KBEnwECw8aHpxUH1r2mrwQnAULo+H7FXsIu26QCeuE0E8N8QXwrfFstGmxG4k6TrcDZ1qd7q
1L8vOVB+f80U8fDbIYAgAfo/sqDzygbpoIJTqPMfmsanwKEhNoxhCQf/tPYmhSOY9Pu5kemEfjYE
J3BZl3Lm82XQmxgu2hOyHXIl64HQazY0WVzNaCvX3wLeBxeWGZru0GMR/QsF71feDyId5JOFRYq9
pQuagmgsgDSzyYGQPypzsDaBk7GcGwYIMB2CAQaJgQyL3ThKmMO3ThsJQNXl8wo0dFwkdYCUuwWb
YVml9fDHIUlL20MRhYY+pL32tK5gQ26sOU6FbUKQNzyr9Uk3GTKzKlt7u64oa7EUp5PrPEPrTE1t
egAkW8fgoBG3fgCfMuKPhvY128VUR2EF3mUBO4m01qpA3zFC9wZauPoCrrYa1pmBXa9YMYJtHtqw
iQ7Q4eVNsJ86MdCPPlnqjnwsRODcB6ddrK+J0iPZ2MmZeQE1OZUf12ypoQWZhAgb9b4ATtcdGQe6
cVgFzQdRFp2Io6bKYDg958/h0ObjSwPz68XtsFT8/L0w2tqg6nr0M9sLdB7nBJaQXZDAdZ4NpEtv
4P1Euu64pFOk+uZ7k4+xxig7WAVJeg2+y4IlvYYSLZ/3cRroNNiPI52m7GQKxpt+eylBN9d72K9o
u7yzCas5PzA6WJPcszGK5xO8vcHBOGCtpODGTMsa4FjvVc5tUcKKLZ31rmFybf3J1oo0/GjhIZjC
j7uwFAF2meC5/lkQkybqhMVhCatsjLQlvDETsi54y/o4d+ltD/okvuif3ySc9/gZSBcUl1uFovPz
auYiQpMxlVMdbe0OkmWVb5POQGwzgs/Xoym0bOdigHY9HqeOExwqT475NCjgRdkAjL71wMin/2bv
TJrjxrU2/V96zxskwXHRi85kDpoly1LJ2jAs28WZBECC06/vh5Zv37Kroxx3/9XCirJTyQkEDs55
3+eE92VqlVN9DCthufKiMguupLugFH4R7+gysOUkQj34efUMHye11ivPqzHTHRAnM2XfMGur3L+y
RKrD+topVOHU92U5lVF6mEomggyJEQAlKs7C3U5pGa2afKyd5UuhEltWpSabP0BYbF9csIAcrymp
tT0ZBC8Y6dh6c2epUResIHsnyLcv4fw3DpFS8RbTe6hrto1B7rQiOFI52e6YgErMj67PB+uxbcJt
yvfGIYvCPWXPjgFAttoNqFTrhs/J90vNSbdz+1SJmCRkLelTjlbnDptMZJbb43Gkl7v+H049b/e5
9WKksollLM2jsBBr5t43pdjQKPwsBZHWHngtOhYMc7lvLJ6gZ5R5pqcAJnXul5Wv3SmHG+PMN1EZ
bqdc8KTl+hgwsjiC4J/UW2rN2wALtLU9eX+x+Ls6brZbM44OH2WJjdTEOYzQJ7jGH9ejwVaoNxJu
OX/nz7ILHivfA5O596aYBNBOgongXvwYPenax3xlWFrbxaXgHPmhEF/z/H7EuDH1iO3/RO9XN0jh
tPX441Zb7x//901+/xyZAre6CV3ZcAJOa+XjW1UEstCngqIOFw2DZeYgmSuywn5kA5518c5/f1Dd
Og4MNXbeRmew4eMl9XdOhSEguIsb03GXqL3VfMSV5NiQ0scC7QmsoWULerMGjwPvaJjZ6i1+v4Od
5A1iXnu/ptxFpIdftUNp6ZwXpP78mv3+aN+HR5BWNfcn8Ap+4+BTE+Qb52DJGaeZo7fD5F4e8JdL
p+wwf6KK45nhkisV2+19H0irWfDeQb3EbmQfnEL3/B6mPcHo6od8O/X3G2qt08r/dLXovBB1rd9W
5cWK9W6Wp2xLItmHqTAUVa/RAW2Zj37i+WJ8c9WbE2QtwweZabNdvIYgFNz15LK3L3TH7Yc3ZhE/
6tbeXodm9bfzb02AiezJgJfOimObRXxvroSTCfBiS+gMV1Tlt7FCJScewtOPWx6Xo+Z08NRWfAkr
QMfBS1lUrPOjo9bAfiJyKyMabiiIesXe7rOUg/tl3rFlGkCBDReIHLfMDY8pNxdhl22vs2F95e+q
xQRldKwIFuflErpDPXfnweu2wlodextLNe0z0obowgyfzwfV84Og0a9vG2X4c2ko+r369uSQKqJd
QVTfjtWQkhSYdMnRnTzrxucAUSe7gHRZt7FPw5qAJPEslMsME+m8NtGhblhim8Ns4XfvL/yYpWr+
ZAdzyXyT1QiRq/OPdDJGtlyjZ85r9rtfFg/wnTjLMud2nMT3d0Z1Uc0N69OpStdnkeOVHp4UbOIp
OKPP2S59jrOeWyTkvFZcUYWQ0j8Eq+0wyw0ajXKbOLPcRg35qm2Iv+dPKY8j+t4BTd6udygKlx+a
Ac7nVUH20doV9UpeOfbcCrAWKQv0UzdCOpTsk2CBIaiOo296xtV7kmV1/FqnR9MqnboXWaoQq+7W
99RbioWbrKHyvYoUJQBCtr5o16qu3Q8Ut9mHNlWwvU+DNxUk4bMKBdeQiCClhn7bL8w05ZG93nbz
TCG2VAE14YpcfFm3gAuv6MzBVX6aCM9S63JKe62LW5pgbElKUNBMPxjNRDA8eKSxlvQwp6W15Mdg
kn7dJ6QuYFLuQpJAwauXwU+ghwNrNQ9/tRD/pccAqhk3tPHT7Z6jNIdHhFRuy0SXQ0cmGl5UIcbL
aUW+T710NZP1qAmmySqsEkjZK/Mt48ua5ModKOH3bcNItqih4WXrLUtV4+bccgExxG35GsRLrpw3
LKpBfRsESi7p0XO7frD+xNpH15UDK5qgH0lfk/+29lHthPqZjCSegY8wCsos20zfIp8/TCGxjfoa
jwV0TdqLRKQmTroyY7M1Kln76nn1jOshNGB1oFfP4DgdMWUY+rFxDKO8KWN3P/KXFjosANPEn8mP
K3l/lkqWJIj3vi/oGXRIv083SK+2+S9esm02IfrfXl7kxtsn2u/Z+7R0t78DMGPxiQUsBT9SYXw+
wc59q20UdSp5lTOixfR2HRZHHiCohdtbCYmTf/kxZIkpmYlA923/9J6C36ZTK9vredEi3DmutqN7
k2MI6HaTjdzi1VvWNHYvJtVub3lmrVs6sKdOxA+PsGy4UKvN+PZs6g+35C23M68KKo2vPw7k65gl
TTFUrMf3HVtblNCNkMRL4z1U7xNW9Z5oVDBaGQ0W9t3tHHWgPS9pskZhJs5VYKxHgzacawYHXzKU
ChcMqd7TCotjhGO9nZb5/sJZXcU6skt9s73k0t3KjEk7zduYDNMVtCA18b5tAP6VNW8jMOytJkEe
eJv0KvoJ871e71jlVe4KOOG/SXz9sqEnl8P8wAh2mdwC529p5XyghkC+2n3Mae3CWYdZNvM2bHIA
ZG/e9gbVI4mXHFeF2s79N7u7n/d22+GDrVZjb8hajv/LxhabTGdNfUiq6n1qLMkBcxbsA3iT/vlQ
vyTQeZvs0LY5Fikr/gy2bf1fyiJTVKkoJZT89xixqxkRlJKph3w4pmbFjBzk20M1RckTxlbj8ch+
TI7/fC4/pxAg5TB+NkN7tHk/Gefuz+eSjsIlfVtmjzFVteC18J0tHu972NCHtSN0/t19/vsBYa6Q
OACbDaHgb4YpVD423BgbvezcslBk0PKHi3CpGGo/3ux/vsBfDdpcIblbEA8OtGOHctQvCdUZhht9
M+rgw48ZY8rXLWm/BGLx/ePs9dF4LGW66gcziaVMGtNu87nQTA1Wv3qsR785o59HOvecrdTm/6T7
Cg5NqoM/3/Mltq0pXIT6UL+/VBNxHe/4bCqUrceCHko8gtyD8I5PH6cLZ6AshDJI9qVQZt2Pip39
0W9E57OUM7Vg6ldS8XHej9S5LRbBfnI/vdez5Ps0+88X8etj5MFh57Th5pCSdf5GIWLdVQPSqPEW
Y+c2M63fAyHZ+615gL9ovN84Wv9/x/M3Ksz2Hy7JX+5ZiKiRB2yb2x/L3pzlMOrtjpkVrCNyzv8q
tYYz14k26hEvBpT1jS398zMSU0omeizK2/dliSB5exphVfNetD3mld9ZsLcv/E8VkvwsjkwG6iZK
oVLM//98wGlZ50KvfnUOW0tX/j5smlC8BpoX5nev4N8PxaPb0DpYJdlk/nptTeo2C7jL7PweioyQ
KZhrZlc1/PjnYfJDivGXC9vstwDFEcjYEMD/bja1beoyYZH3J726dt4fXH/e1AgGP7rp/uzXlhr6
vutRR/fxrklXdou7wc8GB6dV3CDBoSdCJcn8XLseuQf7vkl9PA7nhdjA727TuaicedmnLiWnT71S
Ddsgjb+wVYemNqs77G3aAvY07dI+qbZrAUVEBPfxez0PRtJoiTvavDlqvqmyfIyRzJgxKBxyIiVS
DZDYQVg0CXJTyaP4EaCEFr+WI2+ctqFAhB6xWATfp7H3rUY12UzdU964TN1sDbcwYBpdi4C2ow9M
fdtuIr9HQqyA/m+ir7dgznqPbSTFUd52W0YO1itklCj0d7Qpi1vsWzKsS4MK+T3loVg2oWa+BzLf
IygqaxP3d1XRtoiHaiSzxN6iCmigATLVeqT1whYp2FQrigwBYtOznyKfX5f1kyDsjcVtsCBAlxdl
gLGQZEA/4ivdL+/7sHhaeqGSvDINaVcyMCFVBuxxQ9Slewuu1GQ3O4VP13fvYxXLcDpkKvB89dFf
gNt1H6k3bBUtYkDbDW5xQVJE+FhIss1ZgggJOcEx18pxSowJBJ1/Lmw9++jSDyA5vjr+vAzRLWmz
VD60dFqr3EPZIutjJ8zEQW9DPeBdcfHuLDzbZJrdDVZFTxKyfXtCM8eP9ou3pNN1hbUB7TXl6Klg
Nx1HmrpokUNB8Ox6mDBvNdWSJylw3rbdNWHb6JeWzItldtF7ye3HXKSoh2fBddQwb5dAeOsAIeyP
OIvE9xYnLu2wLTrvQ6P+Hg22IWgJIuoYRYzcjdoOQBzpPutCTsOt8J5PlTXGH5nEu+hRtrFVH5sC
4/kux/jy6C+FXyY479JT4Y3iXNhivcBNMJ7JZHQfQh0AMkO4fxsWQ41k0Rv1x5RBffYyH3E0b1/+
VmpZv2R20SVz7ECaiGoBLYxM535yW/8qkvZrV/E6tpMMroOtrWHo5TlP17b0Ec20dyi7wtytZY2v
n6h8OESLLeiO2AfNl1yaRxe/xRWkquyqGXv6RfWkoNG+ZOexM3GSx1P0EEIFpa4vi69Fj1exzmGM
0oe0Tfw0VpfR6jZHDIFUgVvp41SqoqUFSNKGx4mvvIjYj72h9jYnl46JX1WMmbKanRqmVVz6uA7s
7lHC0VtpTAXWeYeEOnua5jX6XNPBcYPhNh+nyC0OtjvYl56NE3jXgRm79kjTHTV46m99GaYPJA8L
9EqDiL86lHrYzzjS+TC6ZV4csQZbB6dvhg/96JFwYCpI+mU2l6KHeLvzmynaY6RN8+iloD/jcoEC
wXzpXXjmh85ILNwZdqRlN8Jq+BYNftgkVmqBmY6RIySeM5QP8ygq9klNd+X3AwbVNMq7z3bZy+s5
9OyrPnC2EZpu9i4vG6fLmXD2xg6r8YLst3VZQHpxk4jZ76szTaKlLUwEQ2RAV/hpkmr6pixr3ruF
s37GWty5KAok8kFatjByafdb71BMaUzi61TNl4GBZbezHVncLk7IRMyWaj9OohZAaO1aXupZ6aMr
jXtFP5p5R6b32Z+WL7Dn0lvP4fUZezMkpBZtMHhzM4aQZjtx8MKhvZW5pz8tciYmsylvZ7SnqtBA
4PcoMsCulhHeZyrT3U64dXvCE0JbLRDGDzM0v4c+R8S9r4Yhe1L5ol70LBt3p2Yz075Ay3JXcn5U
XCNybrx4c77uvTma7mO3z9EcryPWh0auWzu45rntCoVXYnQeYooIF9LV0Z4el5B2i9b73EfBfF2S
7x8pO3iGg6bDLjWWYkdqsusgsmD81U4Vf9YWQU0SEZ/hpCh7dR9MQXVkooc6ERdreB6cLr9Hp4O2
Y8r1kwtAGPze7JxKOQaf8cY/TeyTn1bVrNEJfyY0IdVk3xZuyCnHOGAOhIHLI4w4H2uEp6jYVhme
8JxWmEFcgZAmDnV2WdjHTzG0gjcxS/ERZ2f3Nq6wVgwDHFdB5954CAvQTgduomY1PBJfWsis2/Ha
wlr/utodfapqnIK0nVq9W1BxHmvZzIxklwV08wEn4zmkMLOXfVueKt/oJ7RdgvMf3UuM2+JYBqL/
RF5O3cdtDjloqePHptHrVdaXGK1Dply2wU1x23r2cKmNN93TYEp/1GAfvohqZHJw1UL/zqXh5SGn
deeIwVzNOpwuimnGddyZqD2lmLdo4YQWfiMaxRerBRo4TXP9QEvd/CkidfJJrRG+5CzPzrxs4c3q
WAMapqA41nHq01esdsR+aAD5RTg3gW2jRTuumdXdV6Tg77O5k2qPMsQ+6qlUn+RgPODI/rpew+U0
VwiVKrIDTfcxE2vcMGc380GEVXR2qPntR7l6d9GYCTLz2vpqpS4aNPrXghijm2EzE+vinSWlHV1X
vhhDGnl1qNTRm8cyvZ4smd2TZYHJ5S3tcz3oz/xORqK3cJ77hgimNGF5C8Ie+SXO8eIy7qT7ClQe
YnqdTzbsldA8Fe44qlPu1sLbx7kTXnlpp6MjyOo2vmzySCbUcbHqj9S7E1h5Tbi1dIbL3IgU5L1F
vf8KZkHIvQ7sadDXKh4p9DizdqaL1lPNnZg96yFsY7pqBbPOO/o8SP2hzIqxOVDyXfKrpqi6IrF0
6yNCTFPHOuHc7NcPSwS4NT9toYedxGru6q7irnV4XS4r9uT0oHZCIpe935h0vCFbgp9JGCf7OIVr
R+cCuw6ukeulGCgcQsSrgY348OwX7P4084iWg7/hxjMsg+l5HILw0ndnuy0/rmJJXczhs7JjcwkF
WNkXESSF5aToAKaTfOx98xhbWUX3OjerY73TFu6wis7U8fxYCFQzOzf36oducaz1NLHRhAmJndq+
xluLHdDV5PFvwprpNEEgt9Kyei0uS3cALeGE1eVgLXOP42mxgnjF2UYLyLlJyNM01abSkq7f3A2D
V0ZDsgQAwPEBmb7jfYgob+6Ns7jNwXNMnV/Tqq8Mdk1Lmne/DrPCdtosFH5CU1ZnoBN+d8goFN5U
BWnSpJyL+SzAdkUJ7adyrDVBqZ2LKtOSciTNAZedO1H9DgZ3uLX8eA73TZlCSKczNEQhmPTBsyMt
/XWMCU2ElmAQui51xIEm8q6hz2Mw51a3pzaPFG2iwW3wYbG8LiQwM9FS1HtmUsD7PDyrmIsvTEKQ
NQ+5hJfoZ8oBrocX0Anzg3TnzvdvHGsMzBPF3CY9lyryPmfj+IrdInvKcvmaxdKnp62amscJbceB
VpH6ZLN42EwSgab8Fa5X9eLWt1oUdN3INUYjJVe5C5Fpyl3T+M2jbusg0RqEm4kKj/l1HJovQ5au
x7ADyKXwaNHvkHVl78z9pJKVxca7j/tcPMLN0hpSBLkexgMDZocebvrqdLJ6kDTgpjkzfvLrvms7
rIn9APRjhlV0QdY4A0XUzPFF05UqcVtVHytFP+i2sp1DPOTdVZXCaHGr2btyJUXLLuspXsdsixLX
TcfPrQnNaZ1dF2RYyCKc2PFIUwvpBN0t+sFpuJB6ohcAXA78mFUG4y3oR7mLnSbFPYAg0lz0ARd3
WEhyP66pLr7SKrRWG2JuTDQvJZTBpaJDicFoQ5s9WsoVJfEFp5B+YNUBNUJT2r1pZf5cFpnzSuZt
PiLaiU+dHTfHUIblvYXleD82Qf5it81TXaIEy9i4HUNgZJ9oIDl0O9gt3Sd60+lL4wp6Lab0bY72
BcnRSzAmXHRmk+Eu5nHPZlfclWxLLkcYM1+qXISvFf3sXkCpTdc0cESgIFV3IUgZP5N8p2kBc9os
dxif1U0Aupm4lclxG4TeFw/HIh7WttlW7dnt3zr8ncUBSA6FUJLJXXBBB3CaYYP/nwdqTWtHsjCc
SmcvauaRHc1pSv+mlr37loPXgHVRcw67EvdUtK/4Xhz/wDrgk0j/ogGXEyb0hhhx11ks35dwEoY/
JLu2fF9JIexXFt4JUo0VTePZGqogGegyfy6U7z5tuoGjA4HD4OzD+Isls3wzIzRcZiRrPnYmRQ3V
pb64pnSnr+SCqGSHu87V13Nv5BvdJediQ7UQ2BZjPX8ZAH/oEy8l+zSDG9D7OlK1GndU5MZDW47i
kiQ1MKypmFeCeWSj33CpjemxCfPhygPJwV6WcGRI6lTR2dBSDZpfex39Zxos1J9COc77qhd9Qg9f
Zd+aKXQeqa5FMaogYrhdMEx5fZoIqi6Z/drpMKsctJCaY0JPVBx04hb5BDrM4OwE/tHYvjzgycZh
gCKFQbT38iYvvWo8ZmNAKaWpNq/wkGIUZxuLnRELpEtMTdfQ9aXtTVvduZ0z9Qm7irRiSqNvMX5I
7Zispg0GPT9a7y4wgt4WlaMK8bmG4mW1+xHrH228KZhVs31T5V1AQ0l22zPtz82aNz2MChZcf0ly
6ldRvTOoub0laSEGNdXVEoHKsPc9PVgdeV+PZIcg8SLzjs1RG6mKlyyD+pQlE68KZRTcOKLFgAli
JBiOGbFae2FyYzV/9orujP4hR//UtAdfUWt7TG2X2stJIpQa2kQvnmWX96WRFc/Bs5BL0dLXGGoA
IzJ3Lv9bY8WhzX3sy3ZJ4DXN/otPlSl/fE/WWnIrOAw1+L5Hy3XSWV7FEGipC6AX2OogvIdr+DXz
UnsOTuiqV9435fRx8cnIKbeASEUkuix2tmk5BSwRTMfDs8lJKETXAwHlfGuXsb14e5P1RlWnleoW
T4slr+xoV4sRb2wSAMxmaa+E4fLWHe4xOmLtEb2IJn0Ugy8LeEEIVQtxaRujlg4dUjEQ47B3yNQR
P2LJfEyzyoR+mdmNi5iL0F3GzJhLDEJoiLxTMYQN7ajIwo5kUos9kioDtuiQtbNHE2sJV7uD1qPb
LrpeCf2iQ0rjjJQq2JjGQCYcT8XeIVxW4Z2o+zXPMjL1k4W6Ztiav9vRzjO8OwfUJs1Xu6UXCFUa
O9fVoQv6GFifRqeyNRJWFB/XwNAxB5X9ZQw35d5HHXsmD1xc04NG7OmnYW5KZ1maw9bD7WIY6SAi
pFU/0oBnCi8UIVy4E61cwFu1U9We9GCjYpwjOUGossfqK12TsTmmevNZ4kEGDDiIdfnQF9Y0EyBY
9YEIlB0irHffPwEKHZokbaL5Dd7HvMidk03K+RBVBXbaqWhpbkNnZL3ry5GtQbtaI7sRXTo5bX8Q
SJ1N7lfj18wC3WrtiajdltZOeXbEp4WL/9gYJ0Kc46p4c4t7UH880DNnp+/CT/Qu8Rz6JKcu9BwS
ioXPDjVc+tsGZKhJXNs3wwvSB2QTOy1R2e3RdKiRAMlx0RWR3LrN2Hk3O08Rh9/MFNxmKDNVeAir
oL60sr5Dym58zBVo62SDdMNdaAcctX5MScoa8hO+BR4MLWmsnUBbd1ayVuXekDB7WxEsMDbS+MFY
dsd1rhJ2kZzvFx524sVpFB9KtBXfLMRLJA9LmV1bTMP9K5vLKX+gn67eoi6o3mcimOBSeyFtfZki
xXISo1d+ABid3iCTzL5m2uHOA0mYkaulhszIuhbwBAp7eopm39xPus65BGxsVIfDpmM2DRvMCpUf
f3BIH4ZJXNKTzCFpAQ8cbcwfk/DwEfpV752hUcD6mLT/CJa0Ow5ua78EuneAgKNDhDWzotDv12WH
5Wi5xVPpFolreojlu7pFIB8XYzxeZIFGnda3K3LQLJ1o0T7F9SaNYDe8l224uEcqRNRZAQMXfZKN
YmTqxTNNFmaAhYrXOetpa51BErsRRprrDMpelNBjT4ZHhBDy4zSHA6rjoeUqUQOEryDo4D41BOB3
ytoi3j7yaINNTL3QLa5KY+QodInNYbZFJcor0iX3a0MGYLcGkvZZ1YjALhF2UxxWNfM7mY+cDtlI
A09CyD+nPm9Bv/czHWv85VPIbDFezTS1lUmtRthZeIgNh/N9xYagIAvUuN2NqFP3KsrrKkQmlIJQ
0k4awwDK3belLqrL2ZL9PVq9co8GzP2MK8a01BlCerDRjAhKQzh5xZKYaaEZWq2jIT2YvIhq5l8t
6qvScRf/OAST/wzOQc63ZK5oOI6QowHULxtng0Rly65BiEGvsri3D+HkL2wKYhdXA95/n+ZRTomF
25/1tGfdJKojPk9yoVW03bfgbhITaWjhdultVDfiRaGyyHajqT8JiAYvGMi7XV605B5RVCKUykaG
fK0/ZdZkZ8RWs7W3iDxutMHe05N3gQBkrAtd8lJv+L/wbjBDdzn4Cq+HDqtr8gLh2Urt6JmMcREy
DLLgTbqroEGl3X8Y9eJeVD2AK+il0bRFa3aDdKYlxRP2fXTu4RsHyRpbBE4N3nqwG+5Yf8AtWySa
5FaiGeoepETfHAhfnKt26UAclJPzkqfL/AJVwtnJ3thYJ+n/3ER1+ieyYjvxfG94igj3T46XOm8d
CvQXm1/xIWxw45D8v+C5iW5mivwnOQ68dZH5jEB5uJfGXtJdNEBT4j1Y7+PMAt6gHehSrAe6ZZvR
iyQKEafw29eTcvUfJcmOJJrZqKiuaOGL5U73bEW191jmeOP3UCGtCylbh1IYSstKiC+LIfuvDzQR
9JR+Y4GqGpA/EX6W8IUdbdfID9rrO8+/GwAGMsv3UbRpk7TC/4xIYF7KRlFroODY3Xl0mkN+Qh+l
TTwlOnseaCtm8qZcLxByL8NTWsyT/8Vvva46l13UDN4+BVE5WHRg971JM3lVqFmoaW3Sl9gpArqp
D8pZCRsjeyn2ugq0PV+YZSaLuQvcGYaO107Ra9C2A5OKkkByauYxP7f9hDgPnUJiLUGWIWiBvz0i
RyaMR1W14IXmpUHG7vlIQXPZfbNBn4d9QkETod6hl9NSgVtYi6xCLSSzdBORMwYVZZCszFZbPYwi
GtjCFGIOtH7uoikdy4RCbMS+D8tQMZe3Zdn1pkv6KQB+e7ClALb0Zqp1dBY6TWYbaH3qPEKy3Spz
ZoZzik0SAi8Z6+1KvCCz4/qUZ/MYqj+Mla0u/ME0qvg3tPBhQEO7oWfDfFUufVoHgIDoLTAef1Oe
2/jq/ynOUfzDQB3jlaXIiUwP4cPPVcfWZs9RzjL+Ype4SH5Uvd2g8ik/adFkqD2naIR+YDeedqHw
6Boj0q6mjtLvBwGJ7qn8Xuj65/P6udrLaYXU6bGrgkCleEit6OfTKvwFa1JWhF+rTm7eJsgTm/Cj
qWDkEI13lMt+U6j8uSa/HTFwbO7G5h2m5PsrPJakYTTY+CW+Ne9HHN9VNcJvNaX5Psw9gwhutGcA
+XlRUqx8fxT/Q3P4TUexCGPSXwbH33AOybf68/RZf/sryeH9d/7dAdv/l43fnK7PXriV3QLkNu8o
Byv0/xUiTSAdiJnORm3y/1AOIv4XGS1UrUgxfIzam8GfUvKQ/+//JaJ/ebg7YLyAJUe2ZYv/huaA
N/anVwxwPB5ZFBIom+jSENu/KheqcsxLB+HneUHT+zKUcImZWMVkdvPadPs51M1wlGq5rzua55Ge
Hfe2HcY0PrLlscTvXO5WIFMvaWEI39q2CrBj2tO3eQi26TUv91GKXaDOhvsWThtyzPrVs5C80+dF
IraFk78ARAYlGpPF4iYWZ3rk+Y8l8AbQk8N6W5f+gDPTgEkJVZ8ydxOHXvK+0CGoI+eCkI1i0ban
B4agr6julPhNqPNZEJVOEyfn7gS2l4twLdKLztLDB+CuYJX64rUMlfVS1I31MVMtaHU2kjBa3OyA
E03sZNTTSnPuI7rj9A9jlH31rYqLJHCnBbD74LlLdYzjKk8WmC+0Dm+Hk53R8JWMHTLqmD1ca68U
FsGHHtkryaNaOXo+ug8BZtxdEQ43mMDEzrjuQ+FEH9PR3BB5tbt8bh/BnzrX80RdqK7aEWzStP3R
wLqiI2skX9KG0GJ1hvmyWrJXyMEXgerGXS3EQ7VUr4ouK2DJuse5tNZPFZLnRAo6KFaRNEeW+XEP
iG7PEPw4ixRGFplYwqjtFFAK+Hw1aW1xgm1m34nKso7DWHWPWR/XzzA4vGdnFpRb2hq/T5YK9hHQ
jFgL1S632e2v8p6C+cqqYl0OyFM/03VUf5TxMBKDkVPYCwnZPXJJKkz+OY1WOqL7g7pjRdQvXhV9
DPqio35G7zenXyhYpeyB1jB2zmAY4c7W0VO9SgtNo5ie2NBnlx7+qnAfZn3z4Map+WLZqH73FPHE
w0AJ4bYBKEiy3c1nOnHmaj3UefsoLIeyh251nrid+NDXQ3zE/IXyWOQBNfIAPjEs3SSvrZFM4AwG
TSshq4tMOpSsNt5aScUe68FI6tJ1ZnOVocjG/KQt/ylE93vlNYH9Ci9rpOhKBh38D3sRn3vZHZ1I
UzgW82JfTYvy4T+Utr/z/XJY/qT8u1qnSJOg/nOJw+mmdjVLTNZ61aEOC6Fpb5btZVM6j9+nr/+Z
6H8z0Ts2M+k/cHv+T/357XODTOsvnSO//8q/G0d6/2ICxem5zaYOwRqxyo95PmLKRt9Hj1U4/w5/
Ei/8u3EkqwMpbhov2WgtWR5Y+P890dv/ciG40JobPRmIv9j5byb6X0VVfMsmNHRwS29rxq8hS+lI
1+uFZ51jy/JKnAzLejax13/8yz25fw/N/gq5/zkyYjXhMCxaLHNEKeBNfomMVqCfC1Vb64wy0QGr
3LBXNXZ010zgFn4TE23B33+Cw+/HAjsAzcUVSHIRq/4chfEssGOMIj0vThff2YHe0HwOVf7Vnu8l
jOLfaeDEr70auLxwA+r4NoZeB+v9Fq/+RRo7V72vUKSnZ4DyKfVU1Q3XKA/A2XXUUn12lVP8TGdR
4R7BQ4+k9CF3LaeAYkF7Un4GPHkcvQnmGiRpWRb6HHczsLAl1nDuUNhRo+zjE0mN+DStTH5NsLgs
tfMGDXSah7qCilCzgj05A+RBWATyCCKluE2ZW25hI/pMXVmbnxbFXrPIehyfwzYjIvj/hpJnfc4r
Tz8Dar2xzVIcprBu94Yq8Xl1RXXj0YMl2uelMA9uDwOPhb27W8VUPrl2Af+cntJHX+UtWYBm3Juu
nc52l4JQWJV7ikYbqSOe64OTU7aoB9Ffhc7Q3ZKrwgPBvu+zXWfWuQ62OpS2prOC1ZbtvDlOA/Yd
MLD7CEZTsDYzmoY1NztbTSRLdOQd7d7Vn4rKArSbAOQPe7Jd73zt2P9O285bWR7DNiQpN6WM872d
Q6khc9O0b0aH8lOJne4PiHruh5itDYA8u4+/lizw5Q4fCXzaxl26ColbMR81jGAkJEiiwP7RrggC
nFff2TU1C/rEZ911iAf1aiE1/RwtK+7/tIB4zSpzCckCTYhHbeUOR8eHfC7sPX3Mlw85dolD79j6
E17o8diBWT+yaMCtnTHSftVNk5/yNv+y6FImGVr0qyyOEF45q583h56bQ9/4+kbVzfoHTBvrQcBQ
ubZpZt3v+tmpKMuNtpVURZnC7usQ+AeFf5HikGaL1PYHsRTVNdBx8zXrg+Gtcjag/pqtQXuwhiK+
5Bb02DeDL4rmDBO1nNv/y96Z7saNpFn7Vr4bYIH7MvgwwCRzT2VKKcla/IeQZJtbkAwyuF/9PHS5
alwedE/3/wIaBXSV5ZSUyYh3Oec5pdCZu3vii26NAyMW+xRpLTH2efwpUAwO6kiKnQYCDztJMTIx
gfRbEbIS4id1V55sTxkkadYFbYz+V/ezN6TGEX/Y+2xFEEjZRUxIKtz6PhqEeeMm6s4Zh8FY+T7M
y6Dn6RkZiABCstHQGVB3C0/bOo3WnnHPz+8tLLCQd9Z5h3ac3zJBQl88t+09N6kWImi7x0uSbiAN
v2hdY13Mmbh6c5rVRfPmeTME7vBQlgFMSCPot1NhX8uhePasqDL3KUvIHrA6i+Hpo3RT1G7URfTT
kBrHDOimT478amaCvCYvJ8ebZHbQhCcBI/rGH8Q0Hgi2AjAVJuzn9VWk0UE/5WrAf4aStVNDzC+i
qtfkKKjs0W4yP27Ja89Gvx8evYn4xsBQXozyiKE7DFR0xCun1oG1t35Z7oYe0efLCG7W3yJON1nR
+YPS1ylcQH+rMpXWNu6/FnNWPszxfZ87i3NXpj1U7BrlwqpC4zjcxaz4fOpct1bJKYi0HlUQvizn
1ZQIPxAwl5GWbLDFB+ZThvvH2bLicrwv3sh2C70Z1lKKT2hDzUMO1ZG8biNQ+avmyPwh6GH+NsQh
LC/mgdTVW/HkRZO22GHMaFoNnQvHc+yBTQ5zT8PxParDaS3Wd2ZU3xjj6OzNQgNziZmb8WIxB8aj
mVRL5ke9/GsvcqOHaeqGD2jOrL5Ko5Rblv0gPgVSyVVnsyfKO2EfJFjMI1Mg8mqKbi7DYgnZXbGt
rE61bSNL8HrP2BouQWOiSVlQUaqGpdIpapHwMfCLouAzEpEirFutfJgVnvqVU2oLxbcfiuto2fKr
zcjghm9kAVPiPGKRGRTzGnOhSDYNLIoD8q7gVjip+yYKZrxYdHvIFsorrkuIKNIwjIvkLuAOTfhl
tIA2/UY8WXo73oHCdnHY05I9xEWCkE5RRhgcHoQ989yK9d9VYNmm7fR/VYFQ2X6qeP5Xu/9foIOq
8q9V4Pcv+VEFGnpAu48un1GNBXJlKUp+VIGGQYVIefi714NOm57+jyrQowrkqxgceEsPvkwC/qgC
gTqit2YhZeGDwZXx7xSBUBz+WjMxhKOCMQgjN3W+n//lNiEuSqkxdweM1xJNtcvKoy3EwkmG+Xqq
ZO9DMspqYmq7XY6zuNCfUQYzQcxLWahHs7DbmdaD4s/ciAaB7kBodQ8XyX9IXTYrLpisrEy/J+uN
SCVoz5jOccxO+0wbBo2FF76loj8wBihUz1aDTUIrz6WYYCr3xJawnPFleeMw9ztSVPX6IUvd6TzZ
UfSYWbVECu2+aKrqd0PVewsQAmgD5OSbrGBACrOap8JxCJpI3JSHKU04tlZBMTDGhvcSbLALk+ci
mpmizRXueD+zbn7Tpcl5ULaqP0N4Yw1vJi0nUtN36YwMN9bFrhx7sRt7Ws+1E1TpwSW9ybsQntFn
oZp0LkRNY8XgyqndtU3edyttYYIlhQ3PNmqGbTYTQsSSruQvXnDq8Fv7qL81iYN8bYfJuB+ALva7
ihnMOlGKmyJGosTNGk/zSuVFs86cun/B/zo9RXMFnbeJazkexgpjGutRhx+U1XZnvsD1q0E4GKQA
mQSA2Ebeb9xY1gQFGM3NAIdikUqjfAejAoKW4ALn4HIOPQWgtW/MllDEXZphE98mqkG63vNRXwPl
mfRr7eYbkyOw2FmtiEK3cpYonKz1cEFmmUZ9i2B2BXawqdZ6x4wb/U+xxw6YrFEPdf7WHIZhM7RZ
FTK+7ePthLKZX3QspRMaSgzfwMrrbzNGLwJleBq3S3G1wds4vUHtDcwtuAJnR56wfDDo208AMsRL
hRViFem9MYQSxj5UlyTW12bj3WLIbdadmUQb9H1QCBh2G3xojNHoN3Es6i1BRuMm8ZrgdnRqxKhR
04UdM/tjEkSjt6qsIoc9YiHudZKOYijTqgOONPPQFiihIbhGn3ka0NnCnQjeiVI2KOcVw5Jd3Nbk
sIi0OwxN4W0R2HggOMtIPbCT+9AHR4MA789r+H5s3HgC0kPlsSNHojv2QRi7vnFTuMDs88TxX5em
YterxI1WjpoNgxkCEVWK+9Faq6h+RH3eXGpfn99FW5B1VMfTExO2Yh/NXMyhpukBxHON7VQvlyTx
aiwvNfGZlOZVRjSR2adR6KC+WhvkN3xy4xo0vBaUB+SR8XNL4cl+tI3EfW5LM1SE1ezQmu3aCntM
A5ue69vO9SsofpJdsMME2wpUMXM7JzKi03dVQ+e08haKNjMWVxdfSyOfDvQ7DBkXsxR5SgGjtfYj
01N7DRhgCB00bfuFhYHoyXwbh+kZNzaZ63kcjIR8mV6Tr1mP8T4C+ILb37l3g0LsyMtixu6m5veO
8+/ZyP9xKzKaMOm+/wnUuH1Lfp6M/PiCny9FR/e5xuidTVZbf7kUmTmbKLyZkvs46P68FG3zN+4o
piXeT7fhclEyddEXGKbnY8b9d65D/5ehCCP5AG2axayGIULg/uq9rNhXJtXkT2d4kdqch/4gp2lb
uDTxRUFeBxlbOXbGOJYn5ZB4goqFBIvURTFRA9JuACQhcKxGREsA2YrUGO8T8l3u2GMr3VotRSgr
MzId9K6f90Xh2tFwr3mAxNHBBr0f2J+gI+H53nf4sCAQDT1yAl1EGnQPEIjHiitWBaGJd93/Zklv
Srv9sEgVES94ncE4O/JGLTuSx1f3D7Lnl/wAs9DDSwWkBT1QxhL3xO/Stm79nBtH52WZIko6ibgA
f7eCpj6196yDC4CngkHC0ojWHlvscCjd6LFEqvA4ww/e80NRHM+d9o5rLCU1xm44TlGxXRG7Xtqx
qQ+zQ+mbVFH3FhiYJxrQkIya8gbhsA7DOSCHTkCfAYtvlkfcYCmpJSvC5AkLGga9r0+mNxNnE2al
P16SOO+1A/D8gRo+1+LpQZuMbtbXTNizGDSRdEhIMdMx6XZ9pFdtvTd0tqUpQRh5X+fjvSugs5zl
iISVdwEWylJ4/F0n/yt1sml9zzX+xyfC5evw/85fUUFXP58LP77sz3PBWupemGUBWJu/jEy/19GO
5eJtRWLDjozj5+diGTN4gF+avej30+TnYjmA50CJ6+m4t/6tatn59XhAG2gzvXfsxXIfYP7/67Sv
zmw4JbA7bxqzS6c3Gz2ConLzWui7CKYBiFgD7oppn1qVKrQDodXSAQ7heOW+Irxj52pq+tJYccf9
q1PfMAjq5xPGcu9r3QhvnQJ0a+Z6X7aEVOGFgO818QATfOYTiNOzFZLqCyB/OCwAfTgoCTqcs4Rh
Z6q13hWXWo96XboEQ00PCC8BJLpD3+qvwuJZnlazrWH1o/BBv3zEAjOEo+9pXPUF4hr8H8hGxuTG
/b1+T3j4Ksp5xl4U98bvlT7MB8p+9b0F4Im3hP6c/t4dlL/3Cgo3hn5KjTTvNkgTPhJNNbg65XTn
4IDywnlCc7zx3UmbP8tS99Lz3w/gv/gAGtyV//wBPH5t1Nfplwdw+bIfD6Bn/RZgYvVI9LasRcnG
Tfs/u2mHf4O8ARgE+2f+y4/nz6YjZYsBXtkJ8Gf/5fkjaYC/TocHDPPe0NFr/Of//xj/I/5a/dgd
qF/+/8+7BJ7pv3ary26a5Yj/vV8F7/8ricBkg1dATmFK3mupFZYNFk5yCZv8hBTdOY16w60XOyo6
VjqN3oFtdHtNpNYXuxzJKfFeTU9MX5IHKZrMzsIBx1DLlDic4jiy02vQK33n5finYmA84TxqwyXO
gRevDdw+jyM20xcGq2/CmEikFsVjv/gc2ryar9idHyuJNQFBYW6vKoCLCuqLpxCmZPO5G5YUNT/z
jXug2fBpZau/BLlBn6JpqXlfInU9KuwaG/JUuR8lXzi4nrZBDzBeQJCrtaEZxj3kE21TKC34xgSc
SZmslmlsX8zNIe7ZgzM+z0mF6412Mw+UCrOtGNQvv6gci/W68ZJ33v+U+l8tczajbw5O3uDUo7gK
SHgsusOcZ3boIRBirOYArsTRIUk7BXRdBM99NtdxWApff/GKdj67ktbEMQPKGZCP+3ZQzaHXOl7d
8Ae0ixCItiptg3BIK6tjRBg0DvNwxOyrQVnznklnV6xNGWuvXWc5D36bFcUK5bpx0/gKafDStj6R
AkQeKRGzBko1jA2rfNT52wQQ6VtfCu0bmSVBOFp1RHM0Jl80ocaLZL6y+/79qeW74pONszrjnwdT
tLwZwGb70HO9ctjqTceen+FrWPly3qYVv2TlTy0Mn57hqNem5k3sGx0WrK7N8+HGNaMk2Uc4Jue9
q1rosYnj5enOgqzIDjhCNE6gXn6c7erQNzZR4W3Wd1uCJM0XqbER2hpy8vUdHxX2bm3BZ8GX+THr
lFrz6ik5doocbfS0zgOpjgIctiUeEtlML7VM1A04x+Axm3t/m1gmefdgBKxj6XTxKartBAkeagW0
R3AIJW+27xJ6u8pbh1j6ih8yg9GxcWZTlTsAMzbNUY2iwg1adzVmcn6dy4HsR5vNkxCm9Q1L2AA3
lJ1EtTKsmXD22MxSlA4ZeqxLLir+rqATiIch4QxmaKP9TcklbypsTC3IlPuoCKYzeHgwryAw1nOr
R+eCjRyqzXjwdwZoyi36X+sJtli+Q6qtVSu8JLgZxzYt/F0OVeihrewXpxXdTeHoz1SE2NSmvh7A
MXdU65s+F+cCp1MbKsN14ZLMUQiMVoadnpfHmPRbc5ViEbmdZ1HdKdZKV6WBKxuQot85qW0cu5gr
HCwW+cnsF/ez57YbYhvmY2LXxFDl5kARLBzr0wghEKM0YaeMWVwe1JERjq1yHgyzTPlQDVG+Ldt+
3JhViwuc4TD5v7Siu1pa6txZQXY7+lZ+KrXBuYMeYW76pGfgr3uK4UdcCOpkXwvsGxHUKXCqUfde
ADunZzAf8bITythKV4dm4q2fJbnOJc3MgPagwnUyAWErmYPp3ttcBzz0WtaM5T7GsvtQB7rMADsg
bieWzyJjLS/nT6MzQX/M6uTSW7I5zrpEsOlicTRryip2RcTaLiMZXduUSGKx/4vWXptEgmysrsSs
O3BQGCssB+gkXXc6QTuorsk4q+eAn9862NE8ZgdZVIuucY5xR0VZgrzW7eZVDmCoxfRHdjILPpIZ
58Qj5dErCWVsBN2GC65wJiOaxQfWhOzUt1k+hX3DUBwZIDHglitV2AT9uEswSIbDVLxV1B6bJkVx
W0VM5VCokClMbBIpVSYxssEAU4KXEK0k43pu7ho/z49eiVi7GjjMTbfnVFJuF71+P1lqrDjfgrHI
j6LiCTWN2dB/f4qky6E1YlB6aoYCIyJCen3Vm9DAWUhywzSVW+7GmONZloIOrI0H895wlhdCojSu
CYjiO4EUNZ8HfcDTlixDlgt07OmimoW7XUGW3+D4mc8NE+HT3+XSv1Iu0QosdPF/XC4dhED7naqf
i6UfX/SjWPK93xjqo/ZcxvCLwIG/70exFBi/4Wqh7VgkdKj2fHQBf1RLxDXBIGTUgPiPb2IZcPzR
rRDyBKMM5kzgmt/H/v9OtUS79Eu1xI2NOmHhN3FN0B8t1dRP4oTUTSEzGyo5jmgUUpIxK3aGGbmO
svY0hWOYIe5iMXmQeU18bAuPIQr13nfGdayQoe1RGERR6FfCPc6zZ0cb0Vcz80FdH6+Ykwp7Z2Te
pF1zkK/PNbQ5B8uzRQk0oQDmkDBVfyN4KqD+gRcxV12hzzZB1Z0LrNP1sK4wjTjMxtzaFApVsJnB
FTWbnrVnElpDRQK4imSPaUOr3xlFex8+csN1i1Z/g+4ZMARe2xZiu8/Of42rxzZvArNN1ioo3PNg
sxEs+g4Vl6ltPWVYkDpEryPCcI30QWbZdB0Tvb0Aqi3ui4y0yQ15UqwkMn+BBJSOHmMlyOS9cGRP
HupQb0ienfbx4AZHUzbpyUh8xj9mQ1ZvlVZbp3TcEDYDd0U7mLnBvprgSbv1zGeB0GCFSks8GObo
boLE/hyTEnvrVBMA7Nmy7jozo3KqCMhKDPMucdH7E6wN8nRiez7ij7qzPA0EYzncO/qAkVwI2kDQ
5skHoalyZ3uVxeC1zE9GUeBudccaywFxRyucF/FZdcq+DEmJDLLt5u5GHza1WcEjkk3xLYOFuu1z
m1LNSf0wZvd/b7rBhxMh5jCY14aulqACVPyD5MjnwNZgv3hFGUrhHPuB0BaPffsDwynr3hqD8cRs
argjUry+yhxwi2klb07lDus5Hk9Cx14IbIGSkhD0FUpMjdZ1LB444dkN5UJdEJ8kYctvJIyC/Ary
BgP3mHdhyhP7KR/niNvWHC8TpMW1RBWwMRy+U42ojbXeR/HjTFtbrARgnY7hURXw12YZWwMpjZOV
1Ppx0rsvgj9/G0P+vrKxIodxIrP03kNIffVNzKMQMbNoJeN5vtia1RJw02u7HKrrbta68h7ch4nz
umtvzNy2TxO2dmSe9tbgY3+uRmt+7RvcUKgp2gQZCFpDosoFmlSKo3VNDbnrsijeanV3cmG5kiLh
nvte1SRTuiVO7cpHKZuN2h5NJTZ6xWdwPWIsWXXILkJ3bp80CDsJ7AGfqPNtBA6hJ49R1eXLNHTZ
XWI1txobdmNqWIgJ+96odbEpffmhpOcdiqx6gptZrgR2rgKd/JYMwnZCjwgGhRiBsFzeqekLuAHC
0oxWruZOf7a7gJJtCqK9RMB1Hvwg2ESdjNckYrxyGKpbUxbjlp6/CkUeO4cJO9+T7S6Thoy7v4ga
1CiWyWOlHb0oIWU5NV9JDq43nVc0OxKwzEOmjmTz3LQFRpS6BY1TwteIVIoJIYCEYBeobzPoVINM
tzlAJ+w/mbpHVSyu0nfiQw8PcsU8wzpA9huvxSjmXdnm5prQ42Y356N7tpseAZU1UEHZUQ5yQQ3X
wcbaaUzaXiMy5DLYRrLMWeCLD/oDbYwtgnVtNGZ2B4zJKtiaOZei8d8ZGiP3cGfKcQsHpm2WOang
aXQ3WX56C6LyDay6fcAlROx5arzRkDigeXCbfFYNPzJJ8XIN2Mg8xaIstjq0hLXUY4G81BYbAc/m
buLYXSXoa7FaIAClbpk+zx3ezz7ifEaH0t6k0zh9DqaRnOAi1anzmvGh1F3mudAGbitSTYNVH4hO
3sXsXw4W9la1QwLoIcxyeh0TYVYdMNqS1E3PLNYVAKf7NvO+SXj3YWySuzkkvmCp44M0X2lu67PJ
KwsYWnZaAAIIq86B84WZVcPbTYnlmy0opKQeecRLSQBH95QQzmPY+6kvv9ukk467Ras/ci0Dt5/Y
WQc8ORlM9zZvIH+tsmr093nnZ/PNaDfudeTCfrAa6jlqRj56h6btnRcFPPqYzMWkVu1sOe8tn/40
NNh3JaGhRZ5NGy29+1pocI4iBFfHytT9Yz1h3WyDrISnUrcHXNbxLWRj8UA+FQ4/aIreLskjPrjB
PCSvkm5o0+PE3BtpnLwtqw3obz6FeBhPrQ1QvmHP59nSc1fz0EWHXvo8H1bfY4IeZ+0qOdq/YZwF
RMDuYTi3YEPuJiB2+tojSbRZzWhV4lXmAPelh5+7Z8yy9Vvd6Okrd3JcrojpPNMxF7eMOoJvRMZ1
OBtFZN0TF9I/a7mYL4XuHTAdiK9FYblfHNIX0lWa4L3FrduLTRzY6cHBfFRw2oaK+mFaT7jzCgBK
/BZXWZb4T10/OTfCVeILuIMsOhZMHUnHkOlwpbV0n7hHgg2AjnjbTZMJfcHzZBQaDEniA2yB8SNP
08DmMIqjpwCd+t2I5ppP5ZRod2nmKrkyraJ5zaYov1hCxsw1o9b2QhNtzCHARP3Fbuv8HrPvg2D9
S5jTXEaH3MhBiuQJDyukgfp2run1Q/p6UnpMlUbFZiKW6iwBIrwCbxq+gpyqP/s22c6llgVQCuIg
DlZjPWnHxsj6u9LhvFmBvNI+bH1i/0lGMxEzpLDvO2+Szd6D/fs5iMcS/tocdQdptNawztKsnnCV
FtlzzTLSXvmV1d5n9uJo1Zg/XNxWigPPHKmunanLCXjbWC+I9gCcTqO/RkEb2ZsyBaK6BqLP5lrY
6T0mbH2Ha9YDVdThoMDUnGGDSDKfEVJfhFZuejfT0NZHA/AsfgxbX089Rl8Bb3m1oFmY5Db2ptax
cbqgWTZOUtLYG0pejU61a8Vw7wbRekeQfFS169HL5EF5Ng4+5B7Na958X9nHnTJCwrCql5yQu3LT
kg4MVYo8oK8uBdQ50ge5tkz33Y6T4JOXlHRaeJC3VrKYIjniowITW15p4RDknIjQ7/RDSmTVOZht
73PvNGIvEznFoRk7M5E31mS9ewNr+xbuyhOsEKy0fmGN9qpuUIOUlQkXGVyzwi/cQSMiVXvCuR3V
PdC5xHjDtktueOmAT7Gj9uoELYLPjNir126mgNzE+tDxWdIVELzSM74EtVmDVincWDv6VRa9pEFb
fprIg1Fbq0zGU6e6addnWF3Xc4MODKplfsji/E6fu/SlLr1LPPXrKkHvCmEDy0KHhAX84NVuA8AQ
HlDAmBgCJP2BNG9Jn9ag78XerkZ+iWSg6e33wJtNrCUMC59QMUCpgc9haytDs5gqGoo9QSDi+KJa
E1WiOUcHE8vpbradll7fEng19O7GQIfndk3xNclMrF7A+L2vLgJicMOqxNTBDuBTjBjh3bWraIum
Ds8N7+asQjyW3TkxR0wLlFmK3DgHYWzaxBkSwdzOvkg96MsV/XS5kloiOFqs4UwbnTyLaBSPKcb/
nZ46BLUZUXfTSLhNfMBd/5Q3sLZjnRqxGGJYeIVG6GtTd3s/DdhjlmacvyiygZpVEg00yEnqYAyW
0nQ3dTTPp1wz5HEgdPmGn1DAz0zTj2hOWziCbcu+sYaOEVjloRakt5j5/CwnBi+hYRrNW2zV3h1S
Hu0rm8bm760e86F/Rf3m0Ln+4yb5v4hMKtXbX5tkVvd/LhT84DeE+CTLBoQEfO9p/6dHtn9z2aIR
l7QMMX0nYNv2x0bP/d4jEy3HNsKyv68h/uiR2RDip3Doq5eN35I2/MsG4Z9tFBwfjd3PngEyxvgf
8gEPBx17PXdZ+f3UIxN3ZCJf6ajPhA8vz4EQ3DC4283kix1FXDt7ZLlke1bDMH0BROndOLkN08U3
jOG+qjqY10pqb8IT0FSwKFy4rKxHFwFNzJ3pEjesbO/C6ajuJ8xxj4VyID52fXooYtf4XMmILIXM
y444RTbkadbv6H+z/aj5DVd3NlAYqE7OH8TCaGEaxVAyozE3H/Cq5Ues4+Up8iyx6yxFmdGW58pZ
Zsciwm2cFcnR6BVos7QgIaLQXB4aLfaOREGASIzEeFtJX+yk8JdgcrYHtDOjeR21LoDCmetnY0r1
M0e01q/6yqq3poeCzKjM+MUI0uBiaPmdMbrdOTKNRzATtIouDISyhuLDJE9a36xpAp9QTMj5jb40
Q+rdFpKtwcWUASbG6whpoUERtXOELr8MaPG2VsNJVacNAruuyj/VdkYVOwruQzqLbA8ElUgKe4AR
5U1G2Bpm91xRbt+2XTJc2yqdP4JpmF4AoFjXGPzmHpxZc3GtbLw6Lr8cHfbDlq1NdwL6Ur+zTxrX
cHi8rew5ZT0j58eIR2qwvBT7vhwAMuZ290ULLM5IZwqtQJ5IBmakqY2bjiwswlWqkguWiXYui4Pm
awe4Cfka2zrS/L6pd3XdO99i8BUgRtoUtJs97EiQ4WAvkuKOwM4ZFZuW5ccE77S2seasO0l7yp7i
KQ1evdolkY+IGAhS7oCoY6gfA5ZV5xkhzXlQiD9W6NnTZ8oodUMRLR7YTMsdjn4zWA0EVu2dUXgZ
22ScgPPEyjVG5bGdPA8iGIJ9756AWAPBWsusOFVWv7BT9bug4bNSxa0bMem0xUcH0/oSkb69BxZq
nZZCZ1dIF1aO73EzEjZ0KWPpXOEOzPsxmWDjaL11MgdnCTCo4luiShQ7C4tFTaHEodAoqspo4XqV
jn8xa2m+lizzz3Vs5wdSk+Q+ywTskwLO1XawE+dWyOFkJoPNx7Fu9preMsSOkSJ1mPKZZ+XGxpSR
91Zbw1enHotDPDE9KqbCOVR1ZG89X/rrySvNJ8vOP6bBknGoxbb56vnlY9Vb85NScoKYUurXKnHd
EnQBQRvEqEH6YjeqX5LecIxwIM/iDcxjdufFOZMzlqnBB8qeZFf2fFE8p+KTn+pF2FsaQ4c+L05Z
zJs4WBYy0Q5Cm09ay4NnqfadEWLfrNrceGyrkht5cI8VoIYSqHuIpr8oSYfI8ivzYHHvRGLvUgUe
3WguDzAS8PPLLofBEFivbRWkB49gji29TL32FN6MqByze6Tu9tcZAhNVJEP3OQHyChgnf4GyPH5i
zE5zYuLs5Q31SP1IaJRrKDB3WjNuB+HWJyoxZhFBsHXYze0iNehn6AsCvuCVBrR/0aIBNhERlddM
j619yd5WhawC+kup982H1QKgwXiyBt7m7YBWjZteGJ2GyNLyX1oS2OVK6rNgQulNFRu3Kb6dVZXv
NMy+aCcnxwubfnQXFgGxFjEp0AzDFVLhquv8dRD0n+J5wsMm8gCoCRpYjjnFMgF2o35C5SrPE+bk
jWFoL5lJa7mKY1SPqQjwEbg1/pSmdEOhpc+YPPSD0KGNoB+tV2aWV++CxJZTVCXB1YHZc2ArNxYr
uJrtNW21HAA0ltlSqjcXvvAuQ9J9pyu3aBFCWfql9ysduzP7O4y6wt1AKA2eAm6NywyY+BkjU3rD
EvJzQP255xKdQ3gp/UXFdspHachuVMYmp5204Kbo7OauzaL6nOlD/aRFqQCNV8hNZah4awQwt2bk
JhtH1dZzPhTm3qUd3jSRX22TMTO/zl7cnQeq0jfbqpfLBSbqS1KI9BOZd71YYWoJtlYWxDs4YHCd
pngINSNK7gyDRQs4NWfVx/X4oLOiXJVMAdfT1MqNGk3/hK4OguIoquTW8rKBDxrC20CzHXoHvZt3
U2x1uzId20MezPKT6IBAG+yhiOSb7/LesjeyJ3Z9NbX6DJtIK20AiuN2sS9fjD42j4ER55+HGgYe
4wF/1RtctymP+IlMZ7lHM0ikYF43wWvuuum6KAf9RUTY8jiZkkPUmuvJdJ27ucu0Dwm0/yhbH3BT
7KlbIy3FwbE10m/sWF3FNPifWElGW0Ov9YekT2FfMZ/SwEVqLn2O11yaqX4vgQl90BJw/HdNOwO5
Ge14R9a0sZ4tHDSm0k5OqZt9y/I9pQMEo0Te4MooO4RwRZ7q10UlzN2fZfFj51CIsMaE2Bmy2G2v
dVyLfZXwSDP69fIca1ED/cqL/PpbAN7y0IvEZEwwaDcp9MyJhvOu78t83zrdKwg0XHTVQiLyu6F7
z1v3FZDomx513zwxv5JpfF8aQG3I1pK8Xl0cGuBGG8IfH1l+yqNMPO+xl7n5lGdD+YEDcnxuIr6w
L1EwvbnphJ79KGN+iu4oa1X37Q7lPDTaM6UW1BtAYLnubNJl+wnbLE1uRrYk4IDGzr+r23pyX5Qb
fUNEZfloswfeOFw1Jt5FvKJhVOk74sHkvGM0Vp1TWWvVq+QApfYK+rUxslytsbgXR1/LG5Ammbmm
yGPwHU/lsWtS79WZnPqz7kVxdheNiTh5iWM0jwCukmgnZkYlZQj+ErwZobhO9sVPRqV9cupodDAr
kgCKfRPQ66HGWL0uNX3aNUFVbntXPWPCGlbNGIs1MbRgn2L7GcbGsHdTSeRg0XYX/uS4DdArhCBN
j2lj3wAQwLaoa+xfcvC6T0DutD21yKdyTsQmcU3vyA1CxpiWxhCyhRHGJes/NOv1peHdZBzK1iVJ
h7clWerYBK62UrbW7YxynGCFLeUWCcsdKYBWc0rTQx5tCSghYrGK2j2UdDvMmVbsFEpRdjP2tZgT
tc5qLT7MNnmZgK6jY1OY6bHV4xvXEAL+qyFvsP+BbCVg5XNnuSIE0zXt0rpPQVmpYAN1GhF9yvZ/
QHs5YqLPucgiVrEOb/O+w0KBy9MskBhE+jebje8UylxCSsXRYRlfXL90/Wf23aWnPjrbq3PnExMm
Ko4wrUVKvNrfq85/pYkjoMNk9fePu7jnqSrSMv550/nja/7UZdq/6Y7FKAkrEg2TRxf1p4nJ4D/R
ifEB9X/v1P5YdOJkh/FrYe3wbKpZi/XojybO1n+Ds+jhsOeM09mOmv9OE/erKtNHFGbgi3cM07YR
cKNM+7mFgxFtpOzZhktX4GUVzETff/pt/NCh/aw7W/akP/nK9V9fYPGd/9QjNqMlCjnyAj5irYRp
aRe8pf0F8jUwxH/+Us4v/SjZRgRNWLABMIzRj+q/SEwnQxnCgRl4zhwx6RlUX81EK8vI0Tfz2vms
sjH2P5BUg//Z8YQpbSYb0ZlSYsgtvY6LL+wjfC9e9loJJrJd1MT6jvuh+5qyEU+Lm66xlWafdFfO
B6GCLGqQbuvTyYWwGT1OeHwAUjhH1WbGXVZXOEEmqo6SqG3mNyvfathemBiV/5u989iS28i67qv0
C0ALPhDTRPosb0lOsIqm4D0C7um/jSKpZhXVpPT/Uw3UUi+yCsgEEIh77zn7DMheet5VWNrzOkpR
lphhT6ipXcBmJyYXqtYKoxa940KZ9Fyr+H4aM0W+eq2QgaL8HrZ5H2dWfhKswWtndOcLD+jo8EEr
kaOj8M7pBXYmmX4venVbE9V8SjoZkVMCcdkuNhZNZqlVfpcm3RjsBFbNdvfvqvF3Vg36wXgF//ei
4T9l8TOY2PiV9/HrT31fNjA4GpbHXeya5kuL57/Lhmn/gb9RXyK5X2hHrwQSukGGDtKIxb7F8/Dn
umGhnbD4hYI79cUZ+Y8IGAbHePVckwlFaxDembDwfJiL0fPH55rtMUx8pcaLYrDkph8gEWLvInLW
T8XQX+PFn47JyK5qo+tpR4Fl9/ep3bKZa2VRP/7w7f3FIrOobt+eja0vAlqBB3/hgrw+G5zJVSoj
1VMIFwaiUxpJKyVKgMpjT2236gdbvRd4tfBR5F5X+4TK4WEkoFbYvidF8Vl2nX7J74gAi2aZcY/I
zzN2k+sEXxhrGuP212dsvl14l0wtBOkoXFCwA/d4s1bZMWhoAhy7CxKgw3DtkmN932PqsbYUdex1
ehQmyTpm0wp/1AVNOaW6tcvhIBogucvuM7suxg2xVjlrogBAFXV5pJNV0jgpAo8yia5SBdkfwGy7
RmQsH9AfnNDEO+MmbjX3nG43yt5ff6qfLwMsN11wIVzuDeLqX18G5CwhcQVIEIoukA8lok/22SmV
1aoq1HhFQw69TGBk73592OVe+/EdAwZ+cTZZktV8+Z/ltH54x+DgCe2qDYuLwpuNC8ZF6oIAJTKS
g+jh10fi8fnpSLRVgccB+sMH9OY+qxg5zDUWgAvicuwnHEt02oLOm8xVWkUbBHjZ7Fv65KEFtpwh
/91N80aUtASVmcywTRtLmMvq8Obw6MdjsHUQSpb93lOeKOcJASnnQMx0u3EZb68mnUu/G7L6pfdW
ii8QnEkIl5N9NrpWoyMNSkhXSAQQdqupTNAR3jR9qbS+WuvanJPrTARKs8dOMquvm8hXmvQf9wJv
iS/L+Ytl2Vh2SMSf2SySP14o3VWofJxAOzdUkD/FTdeGTG7SjpKVbmcRHocoTj+GniTrZq4jJLE2
rHIqbPHcgZko/SkKBQjMpP8So8753DtUW8dfX2Iy+d5eZLrm3ES03SHJ8XS+QeG4De2nJuqsc0y7
VSC9NW/Nebfk0ctth2CAwNBav+7zyUGSHUU0WIwCb3BT7bLFzYlOJb9B2oPFU2RD+DgkeXnAxNqt
Kjyx9+SUeGv2BAHIl8UqCq0a22iQtMXFsHhJ68VVGoLRSFYQlzGbmn2U78mzyG7MJLyiSmPGnSlR
X3QYVbsXy6q7uFcNBJusDbaa55U+eMlZtjhdsTDbx2hxv6IeQm0+6BHuNJ6umGbrYpUdFtessfhn
52T8VLV1d6uIM11az52Ap1ArurWmeQfwa0h3gdAY1dPjCD5iQ8KoGxe19kEt7t2qakG0EmhzMGqZ
fY77ChkbDtz0Nn4x//aLDxhGF45WvoedgYnwkryGcQMztN4axmIizpg1EJgyENbu94vPOG8tHMeV
vKSXiAkZ616351VjDj6h0xjuO5G9G3M9OpmNrG4diOA7JRPNxBSbz0+eWzYberzJjEDLQy8E1PTJ
XHzRRNBhIZrNxS5dvFinx8VFbS1+6ilcrNXN4rKGu5PvC/4qIZ2LCRv7NYbs5MWcLYIBaMaLZdte
3NvWi5G7wdId2ou5e7CQCMYvlu/kxf5tdYsVfLTEeOZiPcqCazXUHYJ90jCmovkcBZFpzu/bQRsX
eLNsWMrLT+aUJx2EMtUpVekXXdqR6QYcvJ53xNd1ATlgMQSLxMzKW11o1iGZLGtxXTPIIBBDR9YE
mt7z1kUQ8D4EHYQUz02HUEcg3BnBJYou5IT7dBLDIuPKZHeGKN/ijhoC+mODr3gXbtGwJcEl3SbL
Df2aXjA3HAPQfFtkcSNXQE9BXm9G0iHAe0hDwmMN8Jn7ZYsJ0o+kGgIaoiLLN23ArgC5X5jPvjc7
rJgFIjDl51Gj4Y4HUNdetbFGNm0Zxt6zpnoR41MszY7wM095Fw6m5OBYWKITTuIXY1vP077FltoQ
FhJGgnjhtp9rvO1tEW+nzM2nvd62eYXVAgCzLyjFs10T17Hmc1nNR63KZ2MNjh+ZBP/o2iXxFIg8
VVcUjzgqZH6wGtllmxT9wM2sgKpsca6bxilCCQTtSEQQDqgW+qq45WVsYcekibNVFWewKbssnDee
Mc40YfEWDOe5R37ZRuNRaRDVGOrYWI6TrSH/hWotSKJkoiwQxK+KObHmL8CeJF1vTiDHyZ1H9YEp
rb0HmZqimEzT2sL1EAfrWQUpVOKhqeRVEgz4UCzCc2dA0MmsncBNoa+rAsSZIpKi2hhTNJeHKDaG
cJNKO8L1zd+D34QYkduHmbA/DjHQffIitA8NvOSJxG+eI/PCmOElUV/0aPvuqEVMdeFWkhlWAVf4
3FFov3Yh7Fh+QBJiYG2DmAjc9wi9iwjxUJ6N23ZwZjSgXdjd2eBon5wxAEjvGdy8WwVq1tpgMgAX
ASA+IY/RqtMWR3GwwRxXv8+GgZ1FEib9beu4w8eqiax9L4Yw2Hipo5ORg6DN2jpZmYwM0XvjguwP
y75uO8e4MzoSHtA1aa3HBGwSdNTNPIn3zWiazPuAHpqXsSbkQ6HXy82ZJHVLddSCVBonu/N8vV74
F9FQcGIlmVfGiTeYfGDEwd2ds0o2a1xYI2SDVgbmVdKQanZjekhKDqOdDOq8G7tl88mU58pJNXfc
lLSchwNa9RlIlIkziGAusXz45dQH1ifOC7D3he0UfApVM6jAh1Vip5Zpz6NTZbQTr4tG8Mg3il1B
yJ+xpppdEV3Whj2hVLGqSOdygx9S57kWwW2nAVkT07JY1jZ4QVB78v9RbfCJWEAIqVj2yV2RP4CY
lEeSamO4kuD8uS+m0H0aCjIYVmMDj8vqRr09hWxzE7An5Kfeerwtdm2hGxe1DOv3NsY5lA12FJvH
0gulOgWQh/r11IiacBkxWejp+FqpVuvpU5qlztWoWrD6NWjN9HEAD9LuiavJn6dZLmsITS4oky7s
FBqlU9RuKxd/laYH+TYfKqzYwmaZm5ohuolJnTyRCZI4a8dsTPK+M8cWK1KK5EOTaH24ycyCx2TW
Akse7KI06i85C/J09AxuqQ1JY9wjiUPAxZbIi37DS2aoT0ajTKiWMuvQaUcWMkDR1MkHlB/yTpvY
ph9n2TXGZ2IFUdflNIZ6UstMftWYG0sY3UAq66HisjAqAJi9ncu+787HSRDmgJR15Yl2b+dApffz
sIRMpmCYZwbOwC7PC3e0z7SOwIRNVBd5fwqnoYp8z2nz6I6dSPtZJz8UFbmI236VRmi9VnLovZq3
wFTfMps34ndGSbcdqS47sOm+6siy4pcxmWO2BKf8qAXV8BHyB7DOTLQuU0VSba/p9QbzrlF1G29i
VD1kcphdYl2N9IXRdLrVEpRU9ToyUSMiAXJid9NuBrTmjPC8gsk+oPelN9G22Qbs6dis+wwy0272
au7+1B5DsZ4CQiB8uqFu/Qi63rhLIkgXPA6xfOBez9urQgK82CqzksnWyyPsO6N6b9Kx9wygar24
d0hSGtYD2bI2UXeZ19/UQStJhAm5ozdVbHE1KRwgtMQWFsQz0VSRdUUqWOYegnHJ+0COp4XnaaNV
wzpviVdhIpir7jxDIEAZKdNw20YeuFoMRjpaXZvnfoJKidQ2iMS/zty/JaIhfYuO4S86KWTBNU+f
X/niv/7M9z6KDvnCZhBM+56SyVxqpu/t1wUvhWoFjiX08cVp8qeIBlsu4fS4eKnyvtOkv4toMJpI
w5R0PhzHog8r/1H/9W1J52FZEUtD1+NwoK2XYuSH2nURMOuBxvsZHEydSIaR0pvUu6aXdtEcEx01
XL1KEfNEyY6xNEK4M4sVkJzdnKmi6FaYIOwKYi+BI6l1XnzreBJeEi4dUO+lq6e+tvhSL3bi+Mz5
SsZAEpgECgHvzLHudQdpxAwlSSFIjs6Mb672AS8AbVuUvMSvMSg7WnQAWIusF0s83Ldef2++eOXJ
KGowzqN2BDO68exwENeMhhQG+zjugBRJHkNUv6Qi++wQFj22amZtwukFkc8nqJZd5deC81/EzG8Q
Mya4c3ov//uxuSibLvrP+iktu6cfRxfffvDbsyORkgGLgA+DD0/YpkG9/uezw1TDpn1FO4JbGMza
f58dnip6k5I/plOC55xb+vvswvlDWkwTBT/mLeTcf9SDtMXSL/hv44eHlpuNp90UJmQJm6f79cND
u4xXxCjMs1l37HDexdC9umCNRh3hSnuuodncVLkgShNjFqIEhjDze83MXMMnAHff0hA8Czj3zVRr
+TackHmIcsaBEhb7qLHU0asHsca84J5KVWi3BPlVflmE2qmLedFU4KhvwZiOxBKihGVMnWg7g9y5
FeEuSInblru7nA1o5XVcrMhMs3ZJLQOf8x7xAoX7NI7OXRTdR5yyuBfr4HqY60skxGvB97iywcTs
6xY7Mi1fYnHxkhFCsg5USqByWH9WjjGsVcLUkMZg4jdWMZ0zs2DP0unrsdcBSODwrLNW2wRJQnSO
Ps87HjQqi9DcQcUuHuXUJ5u2WnzFmb3JxuaySSeb+WTaPTVmZ20zkXt+5SDqtnKX4+cGc1/eduuu
8OR+alV8I8KoXLPDmfeMvWkxlKSeDKTp7sMuuWwmSSJ1m84bKI3YXEEHrWy9sjYRU7N1GANtRZw/
okrK2mMai/PIkAG1ZX4jdZa5LhA7mat9ZZOxGrBTA+9bNr4NRW5tBvqO5D3Dd6Lpwel6fK3d8iGq
lJA+4tvW2USgfONo7ibz1Ed6oWtrHPMj6SnxCQsaejSTzfcstlqMAduZaxLwUubDsSPEqnbcvQzk
sZsWHUpqUpTNgYbvJyaQWFfOpkUBuEIBN25NG3k8oITpYOIhvkMePh9aw+tRuAz1FqKss2XYNK3b
UbepkRyCWj0ED8pFqW259kYayYdqrOxTrXkH9DY0fRxkSArdAljLcBdZSqxkXdUk0mubNKnvytZ9
8Mb5LDFpQpB6Z281ZPEbQ5+jnahykG/Jh6Tu7F1SBo0/oETY6PRFjrUpv9izlqxJDnPW3BN3mP1X
7rCoMpsQUnBSblWIQ9gMA1C8jJN7cul9u0WrYXTOoTYT48Nkz4afNu1p1NKPqIfY0kZehcwumfZL
Xe/Pc+EB7ONeINEAOVVY2ftotkneoebxdYB669Ro3mkt2WKpGIO1W7S935KPujOIutmUlrS3LkCG
bWAl943phueFHuVby/tIxIF+ZI9Y+07landM+/LWBy1gr0UWxzeEh3igRl19laTRtKti2dzpxQiH
Tcj0ZhaevSZx9hzoQLb1knQg3Sli602+PcWBLjbFSMxRZ2r6VQxMZqPPaU7ctxehbkXaRVMwWeHL
dw+G2QR+HHr93jTDQ+f05olcerXWaHbfK4Ist4oSdG3aifDdUA5rusH1SndKohedRL9HSKCvOs1w
eXLredtFCCCkmjEGzmlxm2rWdBVUSj8aHYUyzSc3iv2BuISNW3kDvv6cuM2M4Yo1temWU1VnoBAt
/qJ2hjE320EyJRAy/Rj39HwgQGWHvgYPpbxeW4uZ77OaW2cvogyklKU/jwSWr6FDOceqn6ms3e6W
eeeBBD4XKfqypW2cGzcgtnnQrSXZlznOPKDFs+2RiWYtPyn6k/iorgJDXWWqIAQuiZmfxNqXHCjW
FkTkqekEUcv8fVomu8GdUF+Q/b4VIRDbvGkrtv1YFRZh28qw46e6RCwSevNtW5rjXvSUzEhDyRP0
VOcbujdtTGAP66aouaVCtzmfTLEF/fUka4uNT4wzvEcxfBuYUYgTQW4U7QidR2032vWXni7gSsxT
cOE0SxB2ZhjHwMsI687MHm0V9THZlNV6kLm3jyz9sszMD66LRjS0kwNCtgcYwfT/YiCd2WS5B6RJ
xR16OnT+zUAzFEdBBHWvD+LOH8LszjTUSdgdKaqeeYzLJmfnVmbnGRaUQm+usoighMAiLzSo6+em
IYgKJxB4wlmVO5sAwXXgTMmmHrrsjI5Ls7NHxHiOFch9lhB8ZkU42Dx5N9nTvswK4zS7CTm35lRv
Oy/D/ehxxGKe72jUxVdt6p4lBi+hUSPzIx0kz7MRZttGOaT45Q6u5jxau10dnzAhHsIGmSEMaQ3F
D8bNLOL1EuW1+z5Lx3dDoNReTOJzqUwCKeDzUpd1w24sRm0bFoHji7yXl13WX+khfWUQwcuJD+eI
nwK/c4BM5MFNmcxoYUjkHmvSPljQsoMRaY9KghQn2+2zFaOIsTKlDl4/N6w1cCyhyrh71t/4GMGB
35E9VlBjao6vFluWB31jF+Nq24ZisCBGVpZPUqexC0XyOIBLO8yadzfRHGhRv+HWCJ8trRLHrMiC
LTEo88quXGPrlMLbENmlH5n5mKuSRPgVfr9g2zBvWQ8gy60CoWNbdPd23AWkkIc4rmWxR18W25U/
Igwuh4cu6MlLhQbrtiCva+6+3LsMnEYORBBH+DF4yMokd1prj7U47mE4VDh87y1Fn8UlCXpqWi9E
oViyeqPxnquBcNrCDJwbzOTCbd6X/VjMBb3EviVRhmQuEFc4w7MYGwomwmZumn+L0r9VlLKrtRkK
/e/t9flT2z59ilT7pete+Tu+/eS3/bUrITwxSAQZ+LWSZM/+bX8NTIrJP21fE1jwQj6mbP2uDTL/
4NJZZCYIh2H34uL4c39t/IFmCNKagCH2Urj+k9r0zViVX22IBZXsGA4HY7z+enctrcnV0kqrcCBl
z7Tr5E7zymCFFGb4zWDwr45kAq9jdsxu/qd9fMZ7wJ5HgyOZIBJyvYJuVo7MH3C5/nAdrr7WBj+O
IP/qSByD2RT0Ghaa5c9/KLfDju4VEtAK1hKO+EDpl22f46Wv599Miv/iQBAsTHQaHE7nWK8P1CNE
ZJ86V+yQ02cams+BFj8n/Psffx4OsxQ/giv+0zXqEFi3kTNWe8y2ciM98pGh2rJzG+P/h69uGXrb
tCsWKIdBxffqq6uIhStJOd33QU6WtI52Hrq/d9YUyW8+1PKb/lvWcbMh5EL1wiSfahHM+5vvTvRQ
qjoWxj0vUOKh1XQDxPfB0KYHlM7e+tff4NJg+elgBNC5dGAY+S5sxB8/lmY4JV2esiILiWgq0ebN
PvHqYBGxPukem9nYbqwVBLPun9+KyPssh7wVNH5MxF8fmLeHMolNqvYkPxMKTxTSypFa+qAl/Nev
P+Pyhf30GR1Bze0i9eCpfn0opNvkk5ADudcU1o9cVUQMm3pw++uj/NUtD6L5z6O8USdga7CBl+E8
0eToMJAdH/p8KI4v3aH/vyO9+eoGNicl1AlukExNaGeSp7mEDv43Hi/95w+FNHOhykjAfibCltdf
XUl8mkdMYL6v4BLBFug13sUVGQKznU8bCSp1TeKJsa2l4+z1ZizXSYYgyqrt4thTQrqUw/T8gaKg
GyDj5ZOIYoAfSQBgQejGVon0eaIvcQhnoz+vRMsEh725uwIoV6/Kir/CsDDf6ClubjIe2LSPdX4N
l8J8TIVZHmC7Bx8YS09rZunOPhCwKMupIPIm4X6mumJe20JwylfpUgf1GIQOUDWKjSLFbNOZorjt
tMQ+6lj1P71k5RgdaTi9S0LOlBC8MHgtUPZIeFG5mexM/0hlhZ2u5Xw02hZPOe3yddqTx1bKsLoM
zblcd8gzXRw8ASguQ2XMoGurkzs3IGKn1gPGKTXuE62pND9nZrOZcxauPBGdLzqsboFgcYlCoiMo
fJRPOraxlEgl1ahcMomQPu6SZi5Phk4qnEdjYefJXKNBopuPYbTQDENK6hD6zoM7QJarW6t6X7u5
ic+LX7QSg1G9r3K0EpxTT18yEktGhWXBtcDXYqMT0+wme2gHsmM8jdAfOIPdh4Cv5hQldXXpquRZ
N7imKnHNR6CDz0jig9vOZaQKoJizJ1Ji4ZqUKWw2ndoFyWAWXWFFG2+SMbYPrOidz6Yw3vUhIbZs
A3CKZKYiWSNcTBC2CuOL0EL6kLhh8exqEmlTmfAlqoxgIlMbPKRhy22fYXkBOxZ4Z1D6iw3GAj6m
IisQnwxMkroK7zzAh6QbY0zELgPyMEe6REERLaPVDkCGX86Nm+3iAtc94py+kmsXKiTRuBVTIdPo
mZUWwOfmlasXzZmGU/DRo390NxYpwRoiKo98xmmDCy5YoVyu9zYA94eSCd2dVZTcP06jA9BrbMLa
VqjsegrkMZdnDXPZFUpGLkGHN5MAH7MiS4D2E6FDiYtqrWaXXdn6rPns8aEcTdLbdVZFIoCTMfN6
6Aot7HdkeiZPcoBVxGCoP0fQQB0fyx5ofx+MN5gk+ncztfXOqahUt4PWYGRMKsuZQbd5aQ1eOQRD
52KD+zhL5mfmzLOFswW5HZq59p5Q9Oo9Lm/nJKA+7GFKcrKN0qwj2F3iVEin0wA5cCUcWMsf6hAo
8xiEBVGMJM5CCHg2vUieBbRaj5wI8SghcV4aptWBUsqNEC1KLJEhkVTAlAi1snj1KWvJPPDId3QA
6DMWZJS8jqox+lJU0tkTD9mvJhfc0ZltqHdVO/U7KyeMZiUVN8LMvO042PFzGzBDqBkX+gikd1gT
v3SkOBGLAOakNvdd2X9U0RQf88I1Nwqj5IlXobiOFA+lUXBaupH1533XyA1tQTAtzCoAf4r00TNQ
FSMx2eazyPyQKXvnkw5BEUR2Emy5Lls4c804XkVZNa0LgFmXFpvKbU3Q1oYwGWwWfQU6ok2mzdyw
uuUDBmJjee9WNp+byfwTckXv0hsS5ykbW+/a6jvjgt4AU0E7sI6j4o5KWVA/KEnLSs+QIfTFkjrT
zjxGALSoPQtSbVqtyZpViOPYjwhFvDZcQi6JCX5yHBbKpmH9cCNNXJOsnq7MppnWgUCmRamqvOug
TJszY4DgQ/wQt6GSWFMzPVfrZCKoITeXOKOBQ6PBa/Zx6yH5xuX8KXKKhV2Hr5G+FXcwQEBcH5dW
1eEsGyyPi5BXly2RDiuaGeUpQ+rNSl5HCqOTgfUEPghRwTSQclcZKDdZdRHJve9Sz/iiD6xWVOWZ
7+gIH9OA2DKoEeG2nyAZioGdBHzUzrlIQmfbkqYFwLIxfceaWRG7EhjR7Jb3GKzk5SxoPyAFoLOq
LZIfrjCeQL1p6OG6BX6mEJYZ+czHYFagHxVrjxayeiAs3BRpj5myx5qHBQ7XWoiC5cIKTP2jNFR3
gtPBfrRUMNPbbE9rrt8lmLN2OXHY510TX1qxhQ8ySeCIjFF3Du7xMdat4dFLJ2/tTWW8o9/IFFzG
86aI6vyy0pqADB/MvU2+jq3ouQyD0Le7+J7n+aHp9XBvAsfZRGFe+51uVaRatyY4oommq2t/1BwA
OabgpZcSXXrQ4ih7qAtWXryM8kHPPeMu1o2q9GcuKeymZZF17bbazlwDjLAWiQiMHUCn2QVAJ+g8
+9x07GZXRHJlGlGF4QhzAK3qLGMxSyjyYGGYCSQtI9TTQzEgy1p5FSV/AfaBsTE9wIbsdivOV1ZY
d/Axg6HOV1Vu3re5mR+H2oJfLzqd8YOn6qOVtWqtjHwyM7SEI/Elp2kwRyAwg541rH85FM2b2hzi
Ya1jXNV2dtxjaR8SafXjysyD3jvaPaFzqwBcrLDIMZeNwnsmG/HcTrBsUPek+ZfKcRdlYSgOoycq
3LuE68GtrB19U7cj6/rkIfOJ/a7piKR1aTE2CZwr5dOsAF9aRY2Np08xTmTtaT94KWJwvxyz2yGx
SL+uDJf8KTbXdryqxNQfC/y667jSP6L02kOZQwQ5WfnKJs1qa7o8Xywc/bXjJGhILeA0606gs9Rs
c9rxnJrEBCQMXVTmdXuzBqQ71sETiR/pRsCU25h6CTpS1Ma7vIOAhhmzJPUpbPQ16RoKNVhmzRc8
ruGnMBOGWqVGq60yMdJOyTTtEI/kMtCvzFnfbJflG5CLWgjl9rAabJkRVs4Hhro0IHnzJqf/jbwa
a8+bfbzk3ektam0MRcgH3+yw23lGWtjq2b7mBboGF9ufd6GC1Oeh+brs2FpeTJZG3rk5s69IZVOe
eOCdEyrGMEbZ9btC7Y3emwEc50OHwBB0KCh23xZqoRnyDHA+TW48KHwwTcqaOoj4qcjUTTDxmvv1
xv+nyhCJyWKIILSZ/TggyNe78dbunTwcKtgCNZuwIlBMigpex0URlSfNnsrDr4/3VrG8fEIDhwzz
dUxY2CfeVE4F7NfUdtOMBaUetBWrRImms0AsnTT5U6fBXUzbiP2g4w1XL68dCKiGu4vMwdhGRqb5
QZo5EFXrfjeS6vebwu7Fn/WqsuP88G5ZDuxLnU7Sm/KkGuNS82yV7iMyNo6qb/NnYBM8UwMwaT0n
kYLNdkZuZrIimbq76EnfWYBK1WVlsNGO+RBsZQoIGuALJpPKs40rRMdMzpyTbcbyrCA14yx18Sx2
fY2kqFOBsw8DVmWLVm25sUUe3FrYMp6YZKHgAfnb7zzNENdTgDxrFSApfdDjOPnw8lYsCmK1/GHG
FfCb78J4I6V4uVYOO0qGz64j4VO/vjlCJKYJby98vG7CfhtGN9LFJPQHy35XxwI2HdtGKOKRuaXv
6kBq7H6nHf/p+USJuaDcF/EIt+mbM+gmF1waCsW9pN7eOVpIbJ09/G4Z+KljIcmxJYnTRWuB5eXt
NVex6gOXKc/etdk8uyELV0Fsgc9sjzrDTQGkTwnFA6T2/t2vnwfz5++YLQpiAASMyDjst+XwZKRA
ObIh2tstast9Zpfy7CXOD4u9c2rxaU+XUnMQT5Krhd+2fsagwhR36p3QB9IAoYr1tukYSiu0e2FX
sZ1EObVn/y3PkrJoP9cgM7uDFrQUri9n/68c5DdyEGpiruP/blezYrHP+tT9p3z+D9J/lX98bUz7
+vPfmtYC/ZMu3aUrQq8WBw8dk+9Na/EHvWxeCDpa6a/t5+9Na4swA2mjXaKj52FCc1movguqvD+W
xdXkD5fukckf/QMq0U/vSF5JtMVJGzZ5J7nW8sl/7OdNRgFNbxr1fTouqWjPpORejlNwSBYJ/FDs
ITweCZykdaPeGSk581b7m46ifPuALqdAR5E0ZT6zucQMvjqFkq5P5Xmhvi+bSb8I7HcThpa2Tzcg
KsNFSKB3tVrLCi6hnQXnFcEHOzrIDK/M9zZItjlaAxYhVRg5dlx6206m7I6Q0i55ZVTQK/APa4Sr
lFbVJ3vM+Uug9YsIHvmHpKWE4z8n8HrUpfftXO7inFhbbTM5cm/D/yOyiPFfrfcFoSY0UMjWa1rL
YqOINcMqHibyfRruif0ILSIH/Etm9InVlVS6ZL62OyiEXuYxB9DO2YghgeisdtOmZ5jqr2loqs1Y
hCtTg8TgyveGpW3aEJh6yxkQsM6I2vJxxtGXkCs9gqReZuseoiKl7Q3TyLukHhreqfmGjhIlnanv
4kxdha04JUbxcablAsHcr90h27kzpzF0oN+toviUj7ZOUgVMw0kfPhULS85V7VmxDNABJPmV23Iw
8glS6zLMeS/8u7j8Ha+rQQ669avV5fD5KXqlz/z2E9/WE8NAa4mhzSLtHTM2gLo/1xMWE+ZZPMo8
RCShs9B8H4G9SMx4zOCVQB57oYd/l5gZLDToNpe3FJsAlqJ/spqwMr1+pTO+wfrNaS1UBRRmbzeA
qYHjGhKge+FEtnYIgQLVJ3gfk7nBHzo5FDwI9lOLZg+LZnY7x5UjP8IW/xKVs3Nri9QiibGEauYa
Iw1bLT4xCkQDgeYZsX4FxQGA6NxKAMzWEh6Gagb1ehQOQ32vF3VAFMZXnzexK+2u79nJXQgzkmyz
68zbxm1UHPJggscPAcXPJyNcF3lm45TynC3mDpO4Z6muU9qbMEr1ITjLrIrViBE97ta+RnnWDJ9x
Znyw8877bNOmwF5RCvzxcfWhyVPdt53cPbhW+2Q1CV210YsINBEm3Ml5isa9XpU2tZmnXQD6DUY0
T/02wquPQIYm9WJrFxWlar912qyj7o6H5JIaxXzE4npmK6taG/FY+W0c6TdTW5Q3nUKHRfDSI+G+
kniFcbpES7A4BOTjOHruptcnUo/7/NpONDqNqjEviNdoDuwoYLAjDTjL+3I4OIhmzqWWPcmudqDr
FgB+Kjc91XlKNkep9R/bVASHKXCsbVoYgF+xMi3tQOMLkAFKdg8S816a8RelzGYjh3h85xDMQjMn
ZoNZVx5OqDzzPpimSjeOSCK+m/Ixj/PHWuPQBLnixIuG/n3Qac7GohG6sVG4oVxa0FRiKJC7ZHlP
BIQVS5BW82gvwZtRdVjuyPu6b92tZ+CdIWonS/fCVHVMp1oAjCGtFbYKkoyd3lvASsifXdqXiDhu
bHCvV9PUzpfBEOk+uqv6LCLkfDF8jA5HQcCzjKR2AO7JdCHyMr4dQNaeOXk1nUWTa50zmku2NICH
q6Gpm21BzO2nDuxWsULcSShtqlXPsm1BFoegnnc52KKzZg7i/egU7VkXeHNJF30IP0cmFVBWVc4+
MjreCoBpxMmoZAQpuRM63pZJX7mNhPHU0HsuWNd7iYCiVQ/WSBQ1Y4PJ3KZWWk8+3al4bdLd32Ld
cPxUyzXEWLkpT30O3I5QIFvRjqnLZkmoOMP6NJyJGvIbtKH2Hix7ka96yo7nUiE18bxM7umHu2fo
Az+7s6OvrCha+g1wAldWo+GfhdMLPbayqq1IdPkY98C/+kacqqCIr7DURdssdPSPjEqyLXpS91MK
ifM4j3kf+W4fubuhQd3YGN3wDk+tdaWlgYC8Bx9JYUon7yQdplM5aHbne15QHj1seRWYb+ikkzLn
K+Hg75jRkviuOxZrDKjmoQXCdQME3tl52aAenMgpr+O4iAChBuxmhAxjYmusiYQV6dGFkHwkbLSe
vjIxAqODGlBuNf0Ejb9HCdUBBIsHb77vxxoN5lBTtdLkWEdy4pJ0dnAeeUVz5bo1KHuvuYvxK91I
S+2bwpovBwXfuhz/j70zWY4cubbtrzy744cyOHoM3gSBaBkMkkEy2UxgzGQm+r5z+Ne/BVZJV1V2
r2Saa6BJiQxGRgMc32fvtd0TBQW4drBOySM44fngzU59n5UUAYlZYDAkL7g8Iv81t/QUG08GHNn3
VBdtqDk5SX2K347ekibRkdOh+yiz1qDfsN+YstFvKarf6lU9P8RW252XrKElygAn14+83bVdgZAt
U4pY9dYPY3PWj6oVnwRanUtjtdWR5YVxLHu0rVT05UZWDe1JvMn7DutfGKXNE2gMDKuLYQ6Pyk+W
n/gPKDahWfKwZBTZw1hb8x6gjYgIGnCxUzvfu6NswjTiQq4barihL0s+V4Vu7dqmijeONzm3uqy0
oK65EPlxMocRJv43s9aTAxHAYqMRtNzSbbRoYUaG7Y2boDowQINghS0UyDkxN4tjjb+ySKsJfqX1
tYcshype0jHb6h+xKuNtC24opC+FE/eEvr1pAM2+GSoezl1ZXHsYmzTvQkEzuw7wYhEP96qy690s
PXWvi9S/65OO5QdnerW18NDBPcShaJgsCokpT+HoJtZPIsfTdnblD5BM0ybnmgkAM5+TTefY2jnR
rJY9pT2/wLJNNxYbgavjzX44mLXzNnoJ3w06ZkJlY0Kk2U7eVsmoccHC3TfTHPSeF7ByPbdNLyKq
KgCCtfiYy9jC5aie6RmLNsa8GAd7cpoSDhSVYWkqJKtY5R1Lv7gqXRyZHnQCs7gJtrm+8AZXHNJD
N50e5iaPXzRpU8Q9MgYvTsUSruiXKtDaeP6GcbA9+WbrnmIvwc7Lx9E/cN3UNv2gn3vytFelxnt2
ceuRVS9uRl6wjc1n7ylbEGbRQYCtOBDnfFGdaedJjr6nXXPK6klPdjXTsblq01XsHVJwn7vYI0fa
m5QY6l50zvIm39dOPx4jnUm6Unoazuwlj3yhsNGVqCw47mhZk0W7lcDwzrHdcfmeo/kjSfVmr5G0
ulE4vn4IgJTfO7YbF7vvHnoTE5/yyHUsVn/J/YgK69l0ob5rau+N7rhtbXdCXE7Gk+2UH5nKhmOS
uTFwsLTeT+OSH0YaRWjP0OL+lBoR5t00tq5gFup71do5a9eJo0iWPYgY+CTeu/nsc1dOAlNE04tI
U+1QqMk+l02anaDi7GoTUzyRgbvcsb5JDRKl7pXFNq3MKHAphHvyvbjZj4PX3jXeIICMNeZOb6Of
Xk4xkRMnyZ5SsyYgc8seoS7UObGs+aYBePE6+VQcuD2qaKOKNiTzo37ZbfGUlFVFRjZzH2m+tneD
QH7m+S10KJi3E1fVLejN96gHIV3WVnKXNTWtK9pyKx15RsCynouWAqw2A7Nnad20B5vh79gQRe/d
uEhcmGn3LrWKBlif1tp6MqajO+O8xBH4PiNsB7jYxY7EDdG2uNwWY/KhjVR4dItJYhA8/8n3SQnk
cXEjhxu3Jo8cWHU5Xayijtn96fUm0d3iOdOc6pGhitqr1uNWb4uI89ice9ldXQ9i72OyvhSxReGu
2ew9qXcA9K0qrKSt7ZPMohwhMeKzm1VcdoxsRMLLUjAjc+bctzbF54lViJ30RrYRWWZvZmt+7zln
gqjv7GY/z0LdNbObbXK7EyfWxdUOyVN+YHP2ioAINkMKrZtA2ggXVoGzJgTsWskfFWLju0NvGgaD
/qOM/Sjkifwqx7LdZWVFbd5SaR2ABN3blFmuHah7ItcM4QJflgAke9tIg+ozZFiqt6AlbTQr/oyG
zgitStHlUjrISUhy8prn2R1z72ZIdVa8hqN2OlVa7EEjwphcByi+ZtpM0HoPkanpvzzXs4OBWhuS
3uzDSTDFW5GyPmX0gBtQ5A82bgokUX2RN1HEAq+tjOyo81a/r+TIgyGjaOtWY7NGIvr81PVjv4kT
rQ/buRgx97uR+9omekeua3RtAgT6A1uUifjxEmcXMQ/ih2zc4k4RS6A9yCg2ZpQbu6hSWHgfPRlR
cxKyq0nqH+lY4oql6qvwyydXJnlunSI6vfObQXp+/TQvE68aYBipEaryKyblIOscoTjAF8KdNhUb
1ND205x8JRSRUGPFRzAmXuRPSA3J5+zzDJkR7Fd+p34H5QIN1ZiaY7REkJTF5MlQ770Uldlrb9uG
nyaFUL+ZfPPMfOl2/EXtNvd9ggvxYuxT124gjjay+uwiXdzWqfSOcGMU32AOcxd3dJ5Ughmj7Wzn
0yoarC/QfJubyPbntRSvu3YU82FGJx+jlU35oM8JpmSTNR68vHk8WAVFGlwNWCK3OMFrixHGmHtU
7zjND05HksAtbONGr3rr1OkdI4BN1pkeJBnazlKagavx9/S8qZ9lOlkvPQQtWmAoeneDXmjQi/WC
TDKv3JVdrb1Ji2F5m+3oLs48XlYdY8ujnP04nNBb8TKPCuRzExubbKDorDOLFXdke84YRHHDDpu7
8FrNDlIj62lDCnqk9pMss+wp9gogSYyenJmAmC6Vih9LW/U7b32xI4qh9wgqnL5ssMcXdmBzF4BK
nLYOUIgj4NP2MYpKfYAEwI+OyrePed9V1yGmviFuRfutSzrxKhqvfa3q+FtUuvrZMjARB6rS6ckx
mgYSBgV3wTjpN65fNo8TiCE86VFTubdkAq0Hlq8fruoK1CglUZ+0hGo5sK/c9lM2U/Natk3/SLEU
L5neZM9eNkd7D4Es3iyjMPYchYbnvBvnz0kT5oYGlfimL+Mm5BlVu6zL+BLKrlJB5wz2EnD0YNZZ
KeMhZTfzd8XUx8Sv0Rvc1XK5b901fVv5RXrtYp9JjCVqG0zZaGx7FhBbKnj945xT25FQ9Hu24ZEe
S9x4l8Lm5IAxig+Trn0vvFo9JyxK7ADmOv84mmjqrW7nC0xbD8u3mGZ9ozJX3WlLrUJ6YKL9YEzF
FRKLF5o4Z0htWEMgqOo4RUaewq+l2yNN/fpQZREN3BzLas6f6yAr7O5smwzXaaXb6xUs3qKSz/ji
+zQr29d6mL3yTlDKY9Jf43AYaynK0olHETbejInT475FElGf2lLp872AfX1wkhoRsJq05WWoZCOf
FLt/7q/s/lkM3I96T5XVdhxdg8oa3+zkfMNL0nnero4RFTdmL2o8S/+XmvQ+sQZNXoDF7CPNbZ9o
/ZPf/kH++R88uF/65z8srb6YgMB82SIgrgj7r5bLppUzJjlBO6zW26HmswoSRAdcoNMaKm0Uvxul
SY+EcTJze4cRa2cn1B67SKWjInZFsyhtUr7Kwhzn1z9/cn/x+/3+3BxAjSudC+PRX1aapZjaSo+M
+ULd0cVtmBWjA7zCf/+PCMtaWWxQ+t2/vgB2NkgOvdN8SUkqrv9zaKOq3Hr39Wf+s+/4F/sOsXrJ
/+EdCT+Gj//zu7P/8lH+/H//tf9Zd/Gfdxx//M4foqSn/8beGrPz78Xn5Mf/Lkp69m8AOS3CYBi7
HYhW/F9/yJLrdvYPGdLUf1sjsxSdE48Va3XCv7HTYB3yZxWSqkQ2LjwYK17LMgjl/nmj4Bs1RJPa
Kw6mF7/NeSIxmOT1Frfva6U5jx1I3Aqax6tXCgrMWD2PLnV0ciK8SHpFaRSDmVQJHPsCsEHF4Ziy
oBwGzqI3oau1YLInv/tF/sqhnYWy4Nrr9bMWF807AXr9qhncz5U2jKFZzGrTeGm6i7Rq9au5V5oZ
vPtZpWHuDeVNheWER6PRx5zbdttrhhEus9Wd9KHbtFN5hxPHDpqB62VWyGPXu+qBzmkbW8bsbgT9
U09sncmDUygHnIbxgLo8UrGmve+H+MWxOIsbM+K/WxbJ7aCn4iYzeU66jiYjnL7bEvds7z3T5bxS
fBth/FIKRQ9a62Auc6ePGqAMpqlpBpXVyO9p5cc3+WypwPS5IzdF6+ztftY5m3fuHn2qZxQu2KGb
5ueQSXNnjUYUohvRxeiOH8a0EI0fplPm56BHUtx8GXCcvULtQmWjQiBxq2vZ9ruhWEB8aHfRkhXb
UWvloTF9sBU4Fa9+YxSvw2Q3L/aU7Up/flBiKK85O+5zWngddV7YbHLyCsVtR0kksUVvWqfRNn9F
zEofcjOxjmZPtx0qIy6DBtn1sTW16NGwBIv8fFFuoJWUf8eD054haKWXri7m18g3+k9M8f43WZo5
6OZ6nEOHyNM5mXw4K9w+j1DtvAd3teJXhbmm8AyYJIPpNW9umrkOLLmp+FbllX1jF4m/140CUg1H
Wcr4RIH/NdabDiXO8EKwG4IXzzdGEXy5C3ujwXXVrzZhVeucszQ1YlWkbagF3Z/juBDgdy8sqTDT
otDvDI4g764xaU745a6ksSP69sW+QvstQatgpaeFQlxMR9Y3Fn6nM30UpGsb8hcBVaRpzAIIX8pa
WbnFGybv8emkF4qp2caNMVnWPu15/2ZyAAC7kDpsdL+wo1Tqo9VN2rQpDPzeja551ExzpMGM3eoh
7uia7ZJJ3vMC4lSVC1ZZ9hfiaUKhOsmBh0S+XcZQr+Ll3oj5aNpjxCHbxp9Kwm2JlyvuZZ5jWa8n
GWes2abbDgcfpIQtVSM8oBhk0m4hOlTwerAfyaFs3hK+f/uUbIgbSImpOpIp7nE3ob0QiweGoNbq
P6GF4apEa/9py46Q5lg3d1/PLIuyxttNo+DhC+zvD7Fazd1ws5kKCIU+WJLPoKUN5S/6wi1asqvx
qc8sZD+H6QQDCf9w7EVENEZ7eOYWzg9SwGwc7YmLSOgxrZM87vH8zVb2/vVJy+yBv6ZiHw+vWLAn
pczQWzD49d2MNEy1UZyNG1u1xTfLn42XudLwmQyl5T4AZ7eOdY6jV5BWxbQ5GCSVR9fCns+bOo64
7rVS8a4Z0dzsCNkNn1+2qEqvnTtP0K6MvcC4rmrLdSb0v034REKI9+3o3TdW85Jd4lGoIskDTZhg
O3eBVlZwqHv8MvEQq6wfIcz7+7oY/O3Xu1XOZf2YcgL0Nn0eQfsVw+RtajbO5wXn1FnQ4xgFzlf/
KjJGGowc/zCrI1orqp3ZpHpvXmcRum7XfHCmLrRQXaZ2uR+1/mlqGR4nu36v4C/FpbOAD7g1hvFO
n+P7ZNLzoBiSQ5l1v+zZv/HNGiu15gNVc6+yN3coMnts6d/irndCW5fe2XHWaTSy2bJq2HiXeuMZ
69qF+xjrGbMGjY6YfbWY4HuRiYszcQ3P8eSGjkuGUrhg3dJyuaTSh32ThT3StVm50b1gcrwTkt2B
V8fsiGbPSfZOnVPH7U/WFkYrBWoNCRTWWHCHsV0noQYiibZMdHvjZ1tN9U2bpM1NpsZ+WxklZYuG
/QMF/VB59gO3SZyk02jeQdqP3rTYeMUa/GMZmX5VBYuOHjXKsFe5UivNBWFVMc7DfJo2jeOQsTEt
azMlmfpEutoYigJPG5j7rhkwQmdjc/LdfG9mQ7KxOX7u65T4J4e1KMjmJccDJZ6dhfOA67fHXC7l
UYfpcpi5CIe6NzasvdGydR+qf6yg8df1Wwt8MZBVrZ+ht7on6M/kFhZHD+0petMF7lSNVPgoll+c
Oa5N6rk/U8NNDxYG0XfX0ciW5PnTIPrsgwYFkAkZGyMKSmCQjRXlY70/rOAXBNhJKa4H5lQcYkpi
BHwB3doQxDCwjbdl/5nAxUBF95aLTLq52ZrxRC65Ggy6XyrVjVs1GdW5Fs6l4Jr/wMeK7hUnEvcs
JS18CWOFmWLkqJFXhKKtnlajXhjNz97GVqlK47iUNSenpvkYC47iLUJdmInpVY/oJNBr7va+0dp7
zRl/6Jb+1iYsrpY2eiaHsSCR5tOaCM4RaGzttrNg2XO42Th8DYMM+vor3LyeWL8ZDgS/zyTA4y1D
AutK156urp2K53xp1xnC9c1NbznLaR6iGXnLiDy5oZ3pOVsjJVZvlT/7yM1+Dl1XnPyOc34V9xBD
Jm3acU+fd3nP78aluaXWTr+4UVY/sLum1DlpmazMlVbRdN6lmZr5vdKX4n0mz0hxoVVvbCYsjq4p
R0S+RVzJhxRYd1LRKhjlpeeTLsji8wT8TZx6IxIgQHrlXAy/HXde3JY6X4n42+BI7c4RnQdkx5At
byL4CaAe2nbKM2L+dmfxiakiNBB0O8RCRerZlmN9qclznljWRtsIQhwQxJYSyTYdrnOu0myraLet
Air+tMsQe/aRSSHfC71ut6kEX0nKoba2SSd/VaVh3IkyHp7nLp2pHHTbFwe/OE7YhU4udiSb2Z37
ULMaGqFcdcxLprBymrSTXnMBa4TRHurIXtvyhmyToR/t6lR4PK2i3RMh+u72GDf6LpqRgjX9touq
bleYdbdvDTYM45yzxm26W1lnO0vT9thM6Zjx1FvWdTXOy2oqENfbbqNELujopOGotHR8xV1u7VWt
bmUK+6HDth0YY7RyAPvpXuXMeDnHaO5ck3e3sD5/bLOeXZWZa2+kky50iPY/Ma8ygDjLsPMbh5rO
ggZfDUdl0IHZDCEW8RVnDQRQRr9yB63vCCexW8bwh0w429/MRu7lLOOQttFHdqnuRaaGCAbPo5Oy
Envaoej3ER1ScR3/bOWyN+ltDBCwiu2UZphndClP6SSgWmR9dJzb6JzG7RV5wg6hQWfHRTmokRlp
kiHMtITeJsdUV59NQilu3JFlxLTNmoQkwT4v5yx+MB14G3yFceyBLp2tKQ58TYu5JcStTgOXr8cL
kbS5WOSRPQNpEptRBUZwXOb2dumzlR7QGFlgj7kkvM59GxdsSeeNEdB8liw/Esp/JitwTAKhJDjK
F8neTKMJcYfAO24wLc+PBNMUzEnVX+KMFVQ22dbtYKvXVpnpVjXOFblEoyxrGK6JXxlhQSvOXes2
9vde1ssmMyr1HcD/cDuzENylYvrZoTJuZ9uYbj0W4SFqg3Wi1WXm6pf09/5cGOfZddprzKgC52M0
w0Vz31mFRkFbjtnHPMQLAO3OMrnf09Wq0RUeZ7pO30fPInlKJQg6L+FWSVmXHKx0jxn6ydfohqLH
7kaZDNo4az9dfNiB1ZYUpYl8U9TWj4Re6JA0hn9aYuVU20ysQ3+8dMN33ZqHTze3M/YxVc8c31sH
E6rXscv8R30afR1jwaS0NVGXH5WKPLqalLWcrbSja6oo1UvR6cVtn5Q/OICyUqgxuiOpDsq+AR2D
PblKfrRlyV1fa8tPdwLFTpJ6GMBqptOuo8T3jfHF2Rqs+a5wutWGGehqppl9Z2Yq7tFiCvOEcAG4
ZVF808Zq/uaM83hDK111VgXEo027DMVdXrUuEF3PTL5XbU9PLSsFokAi4VagEySoAo6GNXNA4Xuf
+OG4cEyxLa7pGHsvQ+c2b8os8XQlNbIjcCSLBE7lrvRRfa6eKob+rS2UR4MUaZmeCyMUVXVMFypm
mplDFim0/JLiTHsTAwBXp6VuNGAhTM4sQ0sMCIHwEYoZSqAhJBx86St9AkvVwQllh0pzPOEM7oMK
c0E6qykPzR6HStf20y9yOeXBNQe4oC1JZFY8P6lOT4N+Ye8ymf0ZHZOARtx5V6fUp/s4GZorDVAq
hK/LdIsTmRqm2qNEykzDzPcg1ibpMwe/KHTxP+yoGPSOhaPF3e8+6P+oPv9C9cHvuXL//3eb6133
M66rP+HOfv+VvzvRnN9QbDgEGmQaHMytfxd9aEcBhWZ69IsAFYNshkDzNy+a85vh4E8jILySUr/8
sH+IQFAEMWpbYNm9P3pc/h0VyDRWM/8/6qZQJ/D524a9mttQnv9ibc37UeUz1eX3We7zUWORqbNg
6HBz3vlRY1kPltN2PQcTMpq76HcKM6ATZ5NH+KHkBdaUIPuat3nQD2k+mNfEK7RCvtgesWbmLcJI
QQOdmR3cqi0PRat/4oaYkZxdWMoepPNVi+b4XiP/12BLvGlf+1a8hUqcncqsEr/MmCxG4Pet911b
tXBMpPHJzVeTQB3TtAyx+8rmMNrH3KlDWIbsg1k5s58ynXEMWgPPWaCKprMDxRXhmaK9796q1Zer
al+t+r2zKvnpqunLVd13J3t8Z+dqbC29gS5Giiu5dl/LgX7dE0yjivwQZnjZbU1O0pQKj2rwtn1b
NKGPB5UzISrFlOJQj2fne7quKXrASdnFNqQWsg9y79KOKzekbsnVpXAWe8Oxkvt25EufUVgf0uXR
tYehCnknltdoIVm13gBHmhWj+NG1APUEAK4gHRLYhATrRNjnZilf6ekV9t6xpH6MK3Pa+k7O3UeH
ekzUDL5DDGPIbF6WTnYbbtgZGGR3Kk9az5E20GyvgZwdKZZL+eyOEHIsPhKZSrldsyTsVZjZfd+F
DrPb2zCigt3zLzF0duJTKUMiyTKEAwxteV2P4ahKfrnr3ozwdX7oU2vczbHJubFNyZshDT60CkIr
FXZ5HBrLUD/k63ZuqTnf6mUrHrD+z6jzpXOKLMCOTE3s9jjVi1DypcG5uK7/EjqVEjg5i+8RnK+0
5mwBq1xudfrd3OZk5NbMLcbHS+aB3sGDAyFogpRwb3FirI/oa5Sg6ma6INkkXuoARy976zxHuPgw
yFVotqyosJtaIbnU1HwYe8wDqFGT+1g2FZk4V5N+842kHDoTxbT0gWOTIXmvs0jBdSTdnnQV3dyn
FZ/mnx2w4p9l6y4NQTA3d4PCW0rtPNlpDKaW/rwL59D0PFVDcuNE1fzBkg74fd7PoAXZ8S1HGS+J
DeHMqGhTL5zVBYRbCnehzto9GMSC32FemxFhCJTurorT9D6VC+i1pOXEGtRdVPLNjliCcMpa0iHs
MqQ6DD8gMc5KpeNa3GiZmzrh3QwbgACCxaXWqSDTkDjvnUpn8OxYu7u3UpUz5zxb33e5O4ZJbDII
sRGB9Ju5tHwWmpteOL8WWO2iqEgwG+hOF2J1nF+NtK/3A/wvkKN6f1Vg89WDP2o/NOVXfKc0h1wp
sMXFvgy12YM2a5Ny2MXjUr9KyukofV/G5Ekpz4BrFTVdtec/Yqf0tWoYDlyJlkerXenZyOBDy8q1
MByStgSqjl/UBHpnul945p7t0fHOZkrM9xFb39Qc0MVFfewIHIVeo4kbs+/1W4UW9WBV85p0tPyM
Mth4XaCNehVwZMz2SpreKdO8BUPLTD/AWYq5vnHNvlIhfynf48zrt4WII2Qx3qt6FzcsngxlmQ9a
s+jTzhyTInT8zLipHcwVppcRmdfYISehlUjx1CgrDVEO11MAHpDse9e62UemD9qz2RXTW6/Lqdt2
tWXxXbPkRPkwDRClcLThCMvR2hTIjP3WSfq4u+EHLFQzreFsQ0KIMnh0JUWykyM5q+HNwom4AX63
FBZT+wj8zSBxy9rY6WLG3KmZDlrb4QCNBmrGh6C2Ce7cQqIfCXxWUfEkltj8Ns2U7/IRpoSqlyi+
PmWMB0xd7oPDWTuMcQ2GgwGInmHN1WkdHYxtodkYnWrOPtcKP82lIBNNf2znluIWI1R9qwa0s73X
1uZrO8hXZFmsngBtmdxECqGZiVsfgO5PmYRQvuLO1SL6a5nVWbfBRifjByGnqANPZxWLWg6l+XsD
ACl9+gDQ2GbvYnn5H5nD/8xT/2qeWqM8/2ye4mMxfFQffxqofv+dvw1UOpBYzH3AlVfsDKHV/x6o
hIPrHwXcdHQClpBV/nug+ifmfus3QoQ205mBw/UrK/BvrNUIBf11oHJYqK1YaMYpg0DTX5a9japz
I4qW5M5tuEVRY7taiufVXWy3Tr4c3Bpn/27M42QtajGb2/jLz5xyN+i/TM5kgcHXeXrSYqBSLa7u
unedH6ozkIYZmMjgrKbqus274iVdndh1r/TPzIylHwiO02Og28JdwvLLy51y9Xx2h8HF59v603SS
ZtrNrHw4QyZDLkmUG8XChcvJbxu2lxt6dPA+LdpZH5cGk+pqSRdZpVDglu59Wm3rhpEUR2uSeOaX
1dru2LBLg8XEKsahJDG20VzZCZEcHOvFapsfi9E9aN3YHae6zJqAdYN8mFptj2sMkw0m/Hl14yda
MVCMHtfrs1pU9iJt4LjmiMMKY9w58UUKSUmJTohwJkYxMD8UGZXlrrm24JE+JSRUF12P1TZiIxPw
zvMq62oU9+laogevoL/vGwxqN7Nw7R+8IstNTq6e0j21FvANHRc968btYplvs27l8c6ObPadh/qx
NaQx39ZcKrhqH9xiocq+2jkK1yJ3WgqEB/PAaTWpoUf2eTON7o0aZYUVfYPKIODCzkk+ZgmB1riT
uPpEmQt/uilmH4bLEEhBZCQ/xp7mug3DpW29TaDNrn0PBLNofU1+cm1ssl9+Jno2q7oxmxej6u1S
PJKYFTtnSF0qVJvVIoYheHWLlf50nuM8PzlfljK3y6NksxRjdkwtv6KPGEcaDTgos6tJLUry+a5f
3WtruhabvaR9HY09BssDzBK6aU2PkK52Kk3zfU69sEgbTvzOyP0oImfCIq5Lqk3RDvHJo0nH2liU
Q1EpknnRgRrvaWDrudjHEjPhTq3uvdpoih/G0Apz53+Z/brV9zd8WQBh/XbcYXofcZPFWQChtzhl
JXjeg1WN71gQpwEx07LvNV5BvGNWE7/HnUXLdIY7EXaRtqdepgpd/txtsboYhRLyoVrdjcmX0dFa
PY/ll/0xN/T8xhAx7RGz0U+hlzvVEZ+OfYHBmGHdBwR8dlZ7ZRUpneO4voQ53kueI9uJ1ZI5FjEH
iR6gymg5Z7b9/Wuy2jqT1eBZUyy9bzJMnxyWqMUVbvPMNuFiV679sH6y7yLB1Mh5EERRK25xBy0B
iwuM/GZj7zxglR2vQKP/qsUCO3S1qMZNCgO1teZzPREo7wsmxCV14n2WTRQrpdjfonYlz8BP2Tf4
Qx5jC+mGU6lx9nL3m8I5W60WWleLnHO+WmubtNXoee/nF7ut5wTmrZzPMjWNt9JepAzGRdXU+BS6
eXUM8LsCCf2XBsmp3Ay8Grt8df3Cw/nhsH3bdGkECEXjkOAjlDrWY2POkgHCneoflrfET3bGnB5A
QrG/D6s1uSIDwmM02rHwCoPVc0NCfpwKIBROfcrhVFF4k2XbiFv6zlwt0NJmyp6bavKCETV8N9gx
OGl3HKiCob/vaVjd1YRb8ieaAsk1ZPXVM5azP7OUtFdrtuauLm1vNWx7nZb6xM0L71Ourm6/8FLY
dHX1SV+QHxZfPvCmJEqz5XyikwoUx8jJrkPZAVk2JxnmfLofhQbdKxCrxdxfzeYIac/4zARVSHYM
4HU1pmerRb0edfO9Xm3rmKa1UM7CorZbd+w3jrOQpVfje/1lgXe7+YXODbZLZlbfAh7N+2DCP69J
NlMTOYNfMattnLSt2tZFQicUCctXBM7yTq2m/Gm15y+rUV+sln1jNe9DndEfXQHCaAMSKW93dd3H
eKFIAnAE7EKLDcAV0QlG1rJmB5Js1AKLfp1fpFj0QzVV7ptpDAiLio8WgisZhIRYNh1aazqhWnMK
HnkVPMlkFwyqADZ8I7E7xMJ4Ri9sbrzZTk41Bdr3ONKmcCBAyiu7BiZShM1Hm4LzbNOuoQr8sgUZ
tjVuEcnWCcQawVDdsowby6BcZY1rCDo2AtM26lu5JjqQ2LuzWlMeBS451Gf/tp0MG0/3VyzEhER5
m+gERtgtZO/o+cZTtsZJOK4sj/pXxkRzEv9q+XI4TN4gj7WMUiuoI1bVE1b5u45O7pcSqNpL7JFo
qVD2vzWYwm/GNfmSrBkYwQ4WLHmNUt+RkImWoQ10p+oZ5PnX1mgXhj4cK1ztDSyt8dmydNZnqYVL
UkttLOprXqfVE/2+pena3JL0qU/VV76nXKM+nIrKnJW5MLbemgdq12SQJTHS2mtaaPkKDmVrhmhd
wP6AgqFrm3oNG8UDLTHOGkJalN0fdEtxo/ew/GC9jvt0hxbvnN20aZ4id+pidIEOZmwceanFsUae
x5ZUVN+sAamvie8/w/G/HI4R4f7pcJz2GEWQhpr0zwPy1+/9zWbm/SZoarVWgMeKWXV4yD+y9L74
zbFIsH/pif+jvwxiubuWvFq+gSjo/TvSouP9RVqk5hD+HN74NTHvAy3lifxjaj5l62XnTZ8fOW6p
W5cG1Z1m9LQOqRJBwB4S/UCIEv+xwSUFX3675Bae1HVnbNXLs4pWVlgd9wx1dY7zGqvNAqY/jwx5
36VWzipBQ+5v8g68eJ+lo7qJUncZtzQqGFsT/f6WBIN+WCl5ZLESS+ZUuFfTTxen9bhp01TtKPny
ew5/pnNttYXaxSySe2+eYTG6PN/GZOnnTlZ0qm2JkcapZMXenc6sgBG3+TD9SnHr93MwZNTkLeOS
iQBwvAaCs8C1PXaPArqVdvJkwg5p0XSPhkm0EWeHNV4zvulTFKfbcozpvKJTSbPfEp3SM2xFs4/w
Uw9mDu9kBrg337eGOyakWrw5vihfS3Da5mRzr9TuOTtM5WVrBWlcghNieoGmjZXatI9IMPxkLBLf
fZVd3lR7p9VZSmk5A5OzrDdH5g43DgWXK9ODN+cIrERB6UQ6UZ22ir+X6v+zdyZbbiPZlv0ixEJr
AKbsGyfdSe81wXK5JACGHobWvr42FaGqSGW9zJfznEQMIlyUkwRw7dxz9pnj+4EK2XVl6px9BfG1
esGgFLwx33bGGvcfsy2bm20vNPv0kfJ5c2g/6ccYzgRSKF7KzNjZMYFZsNCAXo60vLy1+QW4Q74t
2sI8QcTPIS5u6nYI5HLIRXNsi3HTuA0PhwRQvtfVBLK6Pq2WxhxGl0HM03NGUufNTAhR+vTALR2v
r4hqZN53nITyGij2agg/VFSFRrhBxUv3HTiJdwTMjEMZFROp35a0UJWYHiKIPJaVXwHYZxdW6my2
fYNuUNBaW8MaxUFV5X4K5yef+jcktzBUX73Kiq5FlvgYJZx0n8UCrOaIZ9E3cwAGNb2YiU7z52oQ
Jbg8K9nGPKQ+RZw1ZCGjVj5gO2s+4gEiz3JC+zlDXL/Nv9IyWO4IfmpmbL4Qwpq3mB/1i2PnT9Ko
7XcsN3W8tN3sM7WF9SICLiqXfM4myiN3H2fFAIIY+3PrjN8JmgQfGhDhOqwrni9DElPFodUaVbfd
WQm+7qwej4ObePc5mUocPqzR4MBE1a6N3WxfhZY4RZVvvU92H5zx64zg+sZuH8os3wNmCZe9W6kn
1VfxvcPaf5c5hXMcoWacGeT0Dku+dwFlZZ0hQcq3pkzkO58oS9Cpd44wFPJdX5b1OdNu/lnjKIxu
BgX/kLaOJkxEIVoB9HxVpERdFqxQ/essuyKHRedwW3Gm9BTMrXMJtSk4bnNJ7OgdIel+85UeShE7
930AuWFonfR1usljWPJH81RnQ3rqkqx56kFskQIk24sfsVwbUxq+V+4sYb+J7th5VWisp96XB5NA
ib2xiqR48Mww2pNbGLedNuOVyUpu0zaD98MbQPlBLJlfJ2lnqzg09nhcin3nRafcrEhA9Im5GEOK
k60y3tuMQrN3S6CHzqKmuPIb+1HQ9FmZ70xErUVJ7IX4PZY3Ts7+xk7MaaUn0XzFctUfKQ9MN7kL
Mk2U7niRldcA6glmWCG9c4nmcX7r2Wt+epE1XHhDovupqvtXKvKsGwCzWHGddKuKwPNuzF25rV1J
s17RV9lznVK7yMfO1WJQO4KZqf7mGKLbcujl3D1FZF+Itd0Omm334FsDAChshBg4qZhdBFh5fmg7
CSlJEBF7CxPaWmijX07ZcAJB+1APmCTsyo7fbNLTW+2FFOI5M1Ygc07NEzOIeQq7LEQ6LuzLPA0E
Fy01h3dVdcNO5tN9zqY6R73ku9LjtVxpN4SUFo2MaykZiUNdSQwmgWCB2zvlqW+wDfkOtxoIikdD
eOQIG9d6JLrj2UsE1IhZWGA/kCMBpZE+W6x1dLPuFFjNr5nwMVPIDE9AFuI9qewvsmdxhPCdbxvW
Lk9WK9U1RkQ8290MRa5vyKEzezbPquzD80T66zSQqPyomf15olnjNU9v7TlcPf5dOY7zt9mo5ExP
SgONs/TGgxEXwzZS1nAGl+kcbAprOA02zcsIZfKB4tFoNbuD3jpIDxeebPW7CPvqa9CV/o+ZlVy+
ELdS5DCMv42YLfAw63ARwdwc4f4d54m8hA/0dmlUN4dGaChjHxAWIXqj8uGjBl2YLwekBoCF9AQc
8sRtXiLqONaVX1f7wCuIKXlCZj9K16KZJhya1yAuhVi7VVx8deI42NKnEZ160t7HISDBnE+63Sdh
wOkog6FI6JXnSe52+blzzfBeBoU6Zewv1n3AvqSpDAiOHfZc6Wbeecz9gWKcsn+l6R6mcR0OCn+W
QTZNOWN/qWMV3GkjnL+bDrrTjVvK45ohPUZo6YynJPHEO5Qxbj2ZUTHOK0PSZDN2NahCTfiuM4Pq
3s9K55yaUcltCa9uFqD2EIf3gq3fVT+/E2MK4TA0AGRgTljCSww+MhOTnpk6HxD1qpMRl95jEN/c
D+bk3I20lXEbnO2HudHmEuzH6fYBHhpiK3i7++Uwl+kqJKd+ApUp97ENdAsxpXqoYtt59oNuWE8+
oY6mqW6uN1mSuxFEzwQPxzxLMU9VTo2Vx1QXH0/rJwdfrItWV+tVPw7ho+XJeoOpwia22VpPQJ4T
d1kYtfuQRU0E4G+Ywksel1jUEx6yo+ncBfSO8LHjhDo1xO06V0yHsLPZoKVG8x2gqN0BUxyJN3eN
v/MNCXODIPSSRkj1QGq2fqD1pNmBR7N3k8NxRnsgbccR5WcbWa3/yixgP01OKLHUAzH5ERRG/15U
cEairH4jbeuvDRleHLtV4Ikqs2PuAB4NiHGk9lF2Ev5k3Rp7UdqKFl5XtOR+jUZ/pnWLDVKl0Xiw
e6J5FY+3mb5mvpquwqlNGyhdkNnGSnlY9yJz5WYMWl+unEYzf7AE7s9U5zYrTsYvlKkU9wN2pHqJ
8uNued6VmwFEHqRjY6bpyfJ36I7BvW/59K8ClXhnQBNqaciAAWSOdn0tI1KcWYjV02qtbO/lsbXk
m50/jFUN26F1J0mLrklxGAiPeZ0Z2XgVbUtntnbGvTDn8r7LsI0scke0fDlC/xuDb7KGdGZvcYLq
U8AmFJQKkyqWPNscHwczj5/NrMqfXZsZ0I2VdpceXTD3tFmFR50JppXYi/ZsSDGesC8lP5xVPMEA
dUZ7mHCtXk2xIw+yI4K5wEGW9oyYZNCKhlXmdwe8tgIklXWzFdQLTKR30UCMe+qC9oBxv7nQiOuc
XLedz2HTWqsw+7kQb6ZDUo56HTP4v2kRHKUrnmLBErW303OZeha/pXsoMt/6kiL0L1qop8smEiEj
WSEIk3L4x3iFGQhdYtVgaV7Xjv5ok/krUL5LUOPLCxOSJ7m2SME1qbmsunLcmo4B/xZ2LDlw+5jm
FulpGT/zsdAQDHZyGarwZyAlYqOa3lNr45wUMqx1M1tPA0YepNR8lWUBXIQi540pRoqqC4iuAVIV
PU6YxbF1OpuSum8SsfMhSIf7ZHbtF6ctCX6y2CWVKzBTYBkBy2VMGicn61VdzazO3GLrB3jAMFc6
77NhT1uZalbVAKrDyPPvMS1kGI/L7FTy9fswlL+2fS96KjoldjVo6YNns6FMwM6shnjErxu0POZU
grmh9oPNrDqyNmRj2OqBQqmrLj6XRs6TPZPzvWfyy8mA/LzuCs4JeC2XovbV4m+n1v9PWO/GKvub
54SDobA9h7YR1/FFwPnwHw+GSeTOedrTBSULxbGOavLo0OqAuzRuQPHowij6rJmlSh7ZZvZvSGq/
hfF+vrgwbdskXMuaJvztxXVatmLWdbpHLWo/tWxLJM88wetAmde//j1vq57ffk/IdJxpbqdfWFO/
vRRl4FJMScFL1XZDvsIKyGiWc1x9/9ev8898OnxErk/TJ4kzAgfi9ob/rYEkq+bZZe0e74mRzhvg
3u5e9BP70zLtHlD2svBuCBMz5UMvPmof7yt3lTi5N9jVcLiO6Ptd/+u/0j9/xBiewG+Bkgw40/q/
nf17swuSjlPGvqFA6GQWLZ5USXkRcLoQ/LkZJ+0nlG0+Z5hOfxIz/6sf/Rv9yBKW/S/NasePUn2o
v0tHf/3IX9JRiCEN0qLvmVjSkID+oZuTylvPtU1U+4C84G3t+sushmXsL3OaIzCn8Q3ER8aG1hLu
f9TFabm/KUgQHCnVgX1tiRsKWIjfzGlNRM2YjCdxZCMa0K9JdJIkGbr62Cx7ZdRoqb6NTgQ7u3Cq
6FyVs+UtW8802nClO76fjzlqtlEclBJOO60NPbVutAuinpa83hmIffsUsnPsTCDC+RvK0Qt3PHcm
JZoTc6nPHZSFIBCHTafyQtwNbqM+s3i8YN31o6VlG/7STYTP8QvmxkY1MXs7PT8agdbWne7Y3ywb
MC5ms7ABYOmtbbXEIKkEzL2lxCCFON4i+u3yBgb3A7Cz7LFtovBd5dphKlBNby3bdpD1kWdGEq2r
OXwzWGtWvMQs9HoKczvd1pB8qWOfqaEmJRDcZ03JjOv7I0noavwCh0A+aK/zN4z4IAfI7ROVHGxQ
Q5WTGAH0HwNnty7yvQTI80Uor3mzlWNXZOXS8LMKg898ms+B2bJOheE97/lHdBp64dzT/2vucDJa
azq7w+XkmAX/jxM2l16WSMzmPJurbsQLt3BrIAAsPSrA5G4k5sVoecOuNHTx0Fu9euFmGe3tdh63
msPpJVT2fGCzR5PanOKaW0QE7uhnkek3vg/eRWZ4tNcohsY9TJZgyyao3WHPs7BtdeVTgk+Lc2rP
AK1dnwAdlaJLegbsE7xL+9WgHBR/eWM795Ub39iZOXkU3/f3Q2rpYw4uYFil/W3FZQOgNJIbYgMY
3cYZHQ2lVsICnWk6/mLMRc2BLDe2cAX03k1s/WkWtr9PlFU/apM+QCy61V1lUIQMd96APddrMVgk
gQa3s1HVf/27y2x3SE7YbkAnLNM/m5qbv3qba+okykMRqTGny/XPame7Na5wCQAmMAoRs6FeMoks
8/Pn3fy/d9R/d0d1qUL724Pvn0Lf+/Ib3PF/sKtYf/7MLzXe/YNqK5LBN8Qx4w7TyF9ifBD8gbU/
5ITm4IkBQM5/+nVHtf4AD469hVsxN8WfHpJfd1j/Dy5l8/ZjSKO2RxHyf+JW+R1Fyb2cCYU/7QZ/
hzL9O126t5kMdTIZ+8jRE2efnOoKGREE6ml8wVXJoE0diJr1UvXGMKJK2NadSNripEXkTksLNO46
MtPhmw+P8V6TcfwS4rsE0gI4GqmYkqDVVEUdqQ1dfik8Oorwz9j3pIBwPEj0uBOJ3kAvM1kQPFBh
LkieBo8YFfJry4hwbw4fRdW2BJuS7KUjRPZOacxgLPWQl5qTTz19AIGE2E+nx6wJ1sSEqSe8DRMU
WbYO61o02dfEyKCrOG3BpmGmaJWIw4xey56OzFse9qdbOJxDAOEyIEMtzp51XgWUGLQcTjn5BxR6
NmGCNDslUXLnEFAO1s7sp2SgS3Rt2IFZ9Vmrun6vOlPTAzCbPGFydaSlY/zEIlK+0ybB0WMI4vkI
Zam5zLWMP2zOxkBwudUWZLaGvqiXosdMO6XBeNbeVD14zsxecwym232wGP1tPqXZOXCK6eJSLrCp
5241q2rP7b4HIQlxF3GkXQgXxdhO/Qeiohw7pVN8TgpjqDMVwYPwLCA8newekUEVMGel1u44O7tI
1xZDqoFDwetinyoS3R85kaTRXiurOQw6x2Zrxl5IF47X+HcYH2wGdWPOX5yi7h97yNsL2VujXvTZ
YL2lfha9dQY0qHr0mnWJEn83aqzEXUk2piIKuBynSN/p2Opf85tcsPRCyuDGqG2OcJWGHyEGGomz
tzOylcoBag1uma9rGIZyVY4hZCigr8MpNyb8OqHgWNT8jMaw7ve2cUp5zcKWo/oiJdD65cj5Fxtt
48QPlE2XFs2mc3pN6sx5teMiRUH2eDXGElY3BJQ2fZO4R8uWg0m8vEoAvncoOjOZMbsbmt04W8M1
5ryFSiKnd6OM2wNPwPD72I5+uxEm1Dmap8cgXSPfh9dQCj0Cgosr401ig35IKP8EARnAPsDhrrNP
t6aqeNFjhF/jtClWoYePtyms8onPMSPdqJIHf5LqpKw5OfitPYRrqxoBckaluzLEHBec4WT1hKPB
vAdIX6EMNfx3DPYuG3C3p2y3KuqzhA6SKpZLXOVvU2lJl3qWmPABb88EF4fs6pCa/KsqrbjDnhQO
sxQQAMPJzO9KExghPb0AAlD3R2awaKAw6jqPgzMfEnqgds0oHiw8Q3Qt+RorB4oN55Twccq5etZq
6vN3EgXzwsqjIV/5PaDYZVbbFfBF5T32vUcGaU6tbtm5c0PoMTXPbl1Md51HBtht0EtUpUjvZjNc
hAgWNuInX0Wul2tELTYsM0LBz1M0OsWd6DtTPvgp8d1w5da6Nx9drbDv5wtflN7ZtrC9jH374ubJ
eDGygJ3exOpk77TDYUDOPFV1DcuQJ/Qqn3K9RTGZL00V2Pte4kxAsorhTar8QoFOe81HOS3dTMK0
II6w9ms+SPjmC57elGY0ybmQXB9FB267w+QtD1CT+JMco9n2ftSsw5QFD4SiBa0kB4n5iG07bdmB
pfhjjHE5Ncp9SXCj7yOAskuLt2Xjh4G6T033PezreIVsBDtuHIwThrkINBt367k3X0sEQdBRRBCz
+VurhmOneQ+jzjxK1Lx5aYWZuTFV8jw5ZJlzWb0E/uzvi6D+JBGar4keXk2q4sii5S+x096LUcqH
rinfiBPCypqPPjSDTWFWj0PKDqmY6CQbzRnO4pgNK7vM6VaCdBnQFE20bRYl+vigGsgOiThR564O
raOOnYziDWb+YWs7A+hhhYS+cPGEknTKkgOrITfl16v1O0QpdQqnkXZvVqzsSN2j4NO+M2NsvabR
l1cSLdXW8Eoaa0jgLilf1+e5peOO7w/bpCD16kszz+EV7hL0J7iM+SUzpvFehO03H/c7HfIx7cdF
2KxpMgKBWnuTdbvNkvZfUCkUP/kEwFZs4ymTmTx7rVNVgAqP5zNSN7vnwWqfdQZn3PBAJ9phevFa
lGNCysz4w6DORZuBKy/y4nHIo+ji2RE2z56dsMe6jgjZcKQWcFxltpPQWBV9JMpsLnbtjw/2FE7H
tFXYsVhjPvYj+lLnsKyEB7ycer460jBfPZWQSjD4RyKnaBkK/qZ25n+O06AYIEN/ySZ33jizDjf9
6Oc/hIrKsx7X5IN6pGvXYV3ZY8HmHmPcSXyGgMySormi8uWrxi+zo+NXDuqiXW/DSSWfbp7fVvaV
Uks/6698CfNzWJn5g/RuVCx6fdap0GqFh/LBJ0SN+Vu2+0I7zkMeOOHNM1bfe6P1hV2aAEpqZI9F
SDqUU4z92lUumwbqd/B5MxZAJxhMsbRcv9xwUuBQhfSzteoWbu0gwoOnxpm0fzrtRccjcsq02Bs5
h+M/taX/zsn/dk4OAyDn/3NMbl+Nvw3JP3/gl+5g/mF5KEU/BcH/NyGHArsKq2th40nxbXHTz35N
yD+rjC3St1QT3wZkpLe/JmQXSpK4zdxIFbdSCH7qP5mQnd8wSWgQDhk5wfQemrbvOAgff9fW5qLr
8LmlwcFsiuloSEV/e2ZnV9YZ2beiHKjHijqOl1AB45h7apSdHado36UUlBpEvjIerNgnLpHU8/Dg
Ol30kmku72OTTtNn0oH93leN07DvLrn/Lxu8dRtWZawXp9x/mb1uvPQAegDUzUUeHRL02W/DMHt3
Q9MHLwmB9pZs262dvKNZg0K8Cu5jx5MrCQmyDd6Qr2XiND3XXIj5rSwc8Q3tJv9emv4+znN9luE0
vHZp416zyOjZFlGf96NzsA7GxnDK4IviQihT+a4jp/lwo3h4nWKMmPaskh8Qa2qWi7GHWaed/Ida
APlZTbOjuNLj6aT91hoXITa4H35hGJeqlESbiZvF58Gwo71AFMCOogJiVmPluHd2IjMJcl1bIchi
/LWaUgusI0RmQFwk7xY+82npBEWwVT47o0VYAMmfrSS5Z2LY08NWxbt0zGPSgGGAHu4OW7OiE3Kl
i0I8FklMVZ0uk9zHY57YWFUsu9eLhKAXnHvKZ77N7OtqWshaH9R5PvRHngN070VZc+ijTK6lsoTG
aF5BEGim8NgS8+VBzaOMiHJNYIR5nQf/4PfXwS+aHTkt/BCGqTiFRLT4hWmB1OBiOH9sWEkeCEDg
yUPguFRhzsrOoC7s3sLEbWKk1PI+paSMxLvnD295j3sDt3UXHNk6QvhL9M2UG8V+yNgpcMTH5PPX
uSrbe5jI7TKd0gYahqgB2OK8rTB2q+7QycJJMCpN8UPQ1T8Uf0q/MzvdpCsDvM4PHOO5C21L5yNe
RN19li1jxy6Cy8rqd5L7wSmbtQ5n6VBFKNgSWyGHirEdCDiV3iY0nNbnyMEixKpCDl5Tao33mjW0
fGlMWDvDRZNug09ggQDrthgH0us4+8kD7PXZyr/x6dpob0nRpry3k1sCQL0z8XtWkJsEZvdzjHd/
VVgVLEW3GyBojoL562YsDXgNQBWU5upHV00xziQHWbDDMlruotK6cVSighp7fOkDMZPD3LnZRhVZ
weXttMubyazGTbvwSwvHdYgBU5l1sWw6K9rIJJsXhk84KZ1Cct2xQ91pZh3tLgRHaloQkyr3Skxl
l+Mcv9O1Gy1nszWxDZTzTkwN73s/TdiDB5fFfRm0fAPdsjHPNAjOYqVU7yydNgIIDLfgYOONWqeS
AcyZwvGup2ZxNVI2sG28vke9K3RzFIiEB4IUxXW2aD2nuUUQ/pQlxQ+huuiECzOr5A8y9c+WwW0g
D7JvAdmwlRSCxG0q1ZNBbfQ5H+kfVCVdLpTSWY+ti2drEQCH5VziUqwiGGkhyWIJH2OSVTYAlqHP
HvDXv4QU21LVyYXNDnonu/iKcymBZGTJZQQiZClTc6CIFUbHrtUCjjUZT97tanwyHSdZmcMc7v3K
1Ws7FwN8T2lfRd2rFbenjIbg1tsDri/WgnqOiQIy1Z885tR1M0mQykBNXwmpum9+4clVQi5mMdUJ
Z6O+85/QWPpjPYp84ialuKcwpnCvTL3I+DQ1Rhiu/Fjfm5j9F2Bh0EnpM/uexQyoyIburkeAvBst
g8rSWMXTJrI1dTGlWSxHRf8UmdbmXOAB2fptERyz1v4wBWca6N7DZooKDUa46dYg6oEqObwpl5ED
9DrSTsmRMc55t21HcqEyhIWfKflT3nNnABiSTt20TDgW3qWwJ+5pXoZxanowW8pMcxCxzbUZ1CWm
CL/ftCoo3jiNBA9JF9fzMubjf5Os0W2vh95NzOfeGvp0Neex+YQSnVPI6HbvvhW7jz47mkvTJDEb
qsbc5Fh6T4Pugr00XWxyOcrGmqxTzk03SfvH1HWoFUiU80Ggcd45TkM+gP3WKbBqtZsMz7pXystw
NqNnqGKcH2OruLX+GFZ67oaQyZzD2h2OGRIhiYfXT6oM0G7ALTOP761QyV2K0Eu1Qe8HpAYCH3Kf
E6+gKCGVRF2iD2ZeJ5sCyQjaZR49J0Cbk0VRe+oL419K1tsY0jt7yNQOKE4D7cKavhZdny21U+sn
h1QNKVfpI0PnaUcaulHPkNvtO00/xZ0eK3AmBGol37cmuXqitx4pHbFh7cka8mDDMQmaS/Jak62A
ZiSoolUVohk3pmbHE336wFGWPwHQY3faCwtz5OgA/bVdTRq27w5e2126HgwK53PH6ro3sxG34Zay
Nysz32YwieWOEoQ2fXU5C4D/6irR8yTKTODcurpp0SXA9zV7jGZ1Cx7AczMn/Q2TiFhH2cwxuE25
BSfsQIZF2+LWi5O5345m8TROU7NNszEGtYisw0eZr/De5RdCwN2KOMqhj4161Yg2Xf5XR/7f9BnZ
Nzv2v5qPT2lZfgcy+w9D8l8/9UtJDv9w8RD4HrQIFmKuyTT8y9ftU2l005ADgaP3T8v3r0E5/MNh
ze6BhLOdP/Xi/zsoO3+wk3K8kCa3wAtv2vR/MCgTV7vtdP+27jaBXLD4A4nD5tcy7Z9din/bQju4
W4rOLc0j8OcqaXrOY4JMC1ypXdpZU73OmH4rYoJDDdjbcCxnLerO+T4x56pFwWZ+UXNNnGhWg9tH
TYvUr5Pmvv5iUaKarUZlfY0DO34u8GEu01h4r4PrdjiTbh0UY2hEm7Ri5gQiYfinGLsOZDZBKH8L
giDbwY0qj76cUKsm75K3nfOVvoBoPpqqwTvmCrtDiAnd8tnJot6/U/pm0+pzMeKNcQun/yb13NIC
oXgMCtSYEDsVNTDjSgP4WjmtSULGd/p3mOgj28N+KECXEybX0MgLv95kfLaPccQacekAx0OYzqP0
mWI56o2TsdSEpeQg9vQMqG9+WzWPAi7oXvldsrUn+Y0AIL0qfgrNz8RZsBhA6G2lnT7NdNk8CAlX
bMf/4pxmMu3FqiPnuetKp2sXLevcdWcZH7ia6E0xMa3cIKlI6GXorJvQDmHlBeRvdOI33lq7hrpa
Zu6dhp8G1a73rX2PAahCKwqjF10E/iOo9uip7WY7IB3fObfGkdrLj6zUFGkyxJW3YWyTteHY/hLX
pM97UA8kuabyIMIqP2Lm5r3sC2DhNloDvqN5Ho9dD0ZsacR1svZRB664z93U3EZx0e4yi0VZx3Jw
YXcjqINRk+sLZrxTbtQQwJujiCq6wn6rtYPapJWhn8LcZ46FwHED4GG+z1/SNuhLZkT2fCaldi5T
93rsQNSrrd3L2VT7JPZo9SkkTVHWB5apNuaTQzf3PNpVYEJAVKxdlPloZKaLyOohIu/TQV+DJBLr
kM4DFMlqlDfi5c3WyUEpEaDE275TwSLXdCMtlGeP61xHw7IFg4Xc7j9lkweOxN6TGTh5cwDGEQXd
T+lpaTTbbvph3KmIDvgSN6XI1LNhJJfJYd5seZlNDDRhUQzzu2WOeuP7acT5Y340c6n2TUslnhaN
vGsKw9zXHtMu20P7cMMjAJSwMKob8CAKiicOLqw9nHAVygmB+L3ZcGnaIrefw9n+UnZYpBqOswuZ
dMbS7eSwqUq/44HmOHKv0vFrWwHBI50RHxsBB0LrAuwt3vUKfKRy637jYmfKMqNZpYVRLuPGwBxc
WzLBHZd8B9D55k/AdMOIwUw0JjYunC2wCd1gXAFEi+/Km71NpXO9baR+7FI6qNhRW2D5vGjp0ib2
wN9eHiUJZvKsU1fviWr33+tbV3yQsC7xudh2TT2s6EEnXBrrblc1DQXa3mPj5NcM6AaCKZX2vYmL
WT+RzAUnocKDH49XFaZ7MnX2KjDndSx592N4CMHgPqum2QbzdJK2waTp9dOmrfNuPUSaIofIfQGo
xgEXZXtlFfn33DXbhV2OeFrzhJnKYHxqLGsZdkItms7jJpgGJ9RudikFBzxWiWib1CVfTE7j6wKk
/dKH9s13q1ZWyechtrYqcBwmYb8L2vyTBXoK+cYMD4Lb5aFvaURhwyXPMN7kjlqzZMVVYV1wq12Y
wKie45fSVXmeAld+wANjpdVHPsY2qYxjXdvuNbUbcahqWJZ8YO2mnuqQvvTkzTTUAOl1+pF0hbWL
fUVVd0q+QWB4WnpGFB6ornXWitv6BWGCoJsW4Z4ClWsk2stIVmXDbSI4VtKA16wy0b1yX+lX9uBH
w6J2OnmWdj9wAMu6Lc0J3gbCYH/2Yi+5AlYJT+1kXnVrdCtXFu8qxlcnw/6e7Bt2VwZs0oCoy6W6
KlFyd7khdnpTbqSTIVhiAf5gB3MGd8zTARlmyqxwm8ruKS8zsbEhvz6O2XiqYVwsJ6uTz9hcn704
TBe5MXwoHb6J2N7bPV7k2urrTZFz1EjsEX2y3VfgKfB9RLyLjcuSIW622Ew/S2/21h4BDA7d9lMd
+Rlf4Iwi8QK94eg1o3lOLOfa0/GZq+QFhy96Q85yv3Ip5VL1WhjhF0C21Fm51Jbd7qW1ETwEytmC
/J+uEx/dDbsUAzshn/4li2LrLfcCsWodn0vNwM5IBvdEPfp6aLKDH9jdxhsa+9gKGSyagRQwYYQq
WWZzHrBw7PU+qbpdV8vDkEbZtstxkxFrqNmxGBseZvkSIBKl4XSW4/Bwe/fTNfi8bs6S4Iwn2b0k
Bfgy1KDmlPeYgNkTVetaesnXehLsAO2elDEbznLMny0XV0hUncIBAilUqnBtt93jMKszncvF5zCV
uzCY36SfATjk9xHE1LOl6/npcZidvdWSxXaTKLARTTyN6d4l0Y7xFYyATqyjl3rsFgxnZj0dO+9R
1ddXx7RAVRttR6NfkHFnGgqnfED/4gRUtfQZdDzX6pSy17nikGlZyAgk6vs7Oy6jZWrbNWZ2M11Q
AvOcGOPt8TzGq4qVjxHgWTd9+4U9cXlvxjUpYQyQLttxEAf9lYbDYB+qTB+mwXl2J7P+SimQEe+i
ouyzjeePaH9Obo1oEeTihh3PWZsm0/ATwMODlfgp+7GxuyqvfABrjIKYGZdiTvr7bEpfFduoTT+R
nW60eA2Umz+xPT7YhtWtLX6920Km+cLt1d3dqoUobYIjOXpRi+Bg0PNYDeB2c5EugqDOlkWGnJGq
4T3E1r4uTcpZ4mHMXmiCROMbVPBD9F686m8QUS9x8g9W6ECsRkMssj54dzIPL2tQ+C++j5BB5hxo
lJ/IpzIuTcQ+U23B8RbAWydaOzDSjBs+MLaxk5NtmgAXrwz568UtVa6F/AZK5+tsGv41DMvhlSUJ
VOg+Oedm5q3mgUe2L2uLvHjauslS10BOa7PNj1TeVzvZQ0f4P+ydyXLjSLqlX6VfAGmOGTBr6wUJ
zqQkKqSIkDawUAyY59Hx9P05K7NuhjIr6tbiLtqsN2WVlilRBEHHP5zznaUro4tu5Ps+A6Kl2W69
GQYff3gBDJjjNh6uWmN6+8V1mk/AiPYVno6nsYNzofsJESX+kiVnGEPfmsz7yumMOB+tBUjPcHiG
UoBmy/R3td/KwEb8uAlrhwdE4jssO8xxHdsqnhC3h3FXsh1lBGg351TvwGb3nTyjRPP3U0UumRs3
X/Oo0NfDnCf6Q12PNKTYmeaNicSAhLF+ivMdgWDd1iqsjIdXp5Xov3wydh1pb3NqwY9iak25Bvjv
YUuxpMkk1NTfytx23lhBx6tmIdgFAkSz0vScgmHgmhsKnb2AjKcAHpmnLIQHDyIoTeMedijrx/VU
tgNDaT8PCioPwqUSMoShh+nFFJ9aVklbjGjRBwaCfYuBIPfXzMw/stE/OMb0rQodZ9fU7hIUfQ36
n7CaQ1gy01tmG121JXZ8akcYAZh2krEO8gr0I7Si17En4NBYVL5MHZqBnVeQtuj016gw9rGFNUKG
db9CNUi+QW9Yq7hNxyMAuk3YmndpnJrPCWaBXV6jPk/iojqBaC7Wmet/kAsZjGPTPsJet3ZCf0MR
R8GUhtUmLcJnPQJol6v8GNBYgRPXddDZLYL5FBGzI8sNgsL9UnLfFS3aEkQ8+rrCDwrpCaSESu/B
PmKvSMKG8aaU9ksWv2L2PDsU+FvhcYkLv36eK5I9XcbJsOKL0+QkoKd1r2C9SGmI68DKsYvXPBPz
6lAxcfSnwtphc/ual8NzVUv7XnOWK0gF0Hoo2bbzBGG7rXt28ZI4tdpuL1o7w+5ccKHmU9ut+rwo
nqHKM9dnE7eepWatUp1dGvTvdRrbGtjrtKrOWbE849eZtxhn/HVShQlGBPZwM6kLS8JdPucOTi8y
BR3S5Z5dPT838WDdtZZPzGdT/qD47fC6dmDYFpLINOYeszXezwh8tgtJ4s8t0JYgtwaC4yzoV9gH
yFtryNWSWppfGM0xKJmIRvAFRjfHC99Ex/bVz2ZnB9RjZpcLzdXvSDaUOWyzmXDQe7KD7koyuO4M
TPdF1UzrpWuzVWwJeWek/hENHYE8DitMdxzZT/judEbW9a2i38h17cXwli9R7TCp7gasiDyGjTTb
TvlyCL1sJA5D2+UsQzz2LCRGiDN87XoPouehScxTOcccjzGMbQaFYgsYCPq60Zo7s2e/XWF3MNP0
hFaLB2gqjiLznm03NolwXb7M7vA1HKK3qmJ77lXmdegvbhXiKF16Jsll9KppwMgHKz+AwF/Wkeme
2Xt89nAMtr5f7TIejisj8uq7MER2o5VCP1tWfU0nqjOtS0FEDwuqBMwx4i4Lq4nyTHsYnAagRlbM
i8rxI9yOREiOBqExeJOe1x1a7uBX2cbfzYxIBTOcgJWYRodnjgitcRXbxUtepUW1SRK9uOORhSVj
rsycAq9q3cCI2/I69QZkBQ0itUidDKsD5NJ1bYDMW1dZX78Ykw7scWJy3Np18zwNxD2OYzweqKqz
g+/G5Q6IjbWt5RKdJjE425YoAdkuyKAq/973hvShTDT9h510w2mJE+dYm167B3iUHYcKrbxNjMiT
VWJLZBD/hR4+vWQlSokwEvfLEo3rsauiszkjBBuw1V904Vibhmi1nVkR1JSOdEuja2nb3ifipEXh
EpIbvhtLOIHRDPmpaBCcsXJBFzzALixNJDnW4GGrSM0NGKXw3tF7R8GE3rxiQCBiuF/cKOeKUdRe
IEqU+zaVB7sdibCaxju9qCgrupiw88xHake4Y4NMLUgLsEJajcXKoq5kRcmv7/xpPfDdiZyZco+u
f2sZmCH72YCpBikFRm5+oG48IBUgAJXY4K3SHG44zQFCFXa5wVa2S2P28FLzHodUs3a0wkxczDl9
GYllo5K2RHbhUa1S0+kW7mTnn8qu9LCxplZghIAoBqQN2kj7waKtObmk8mEszpN9l1lK20x8WdZ3
4oS7qcdibf5oluEi/bxlLBt/NpbkjsSPcKOCcx/Slo8RGMCKaBRjQ1ApQSmThuW+gl6YNZ52IhEC
1FNhsPIoLpHjfqw8v9tRXzfrWfGmu3nelrrYRRPzDjS+9DJ2LLdDRsSM5g1I8ZL++1LVV6fqyV0j
caBlTbNA3mDKQJ9lmCWeOaBcUx/z9sBgOWa3FvHMqWyLcB+Dn9osWW1TtEB955u6HjBkr8TQc0ba
ehtQAL6NbopRyT54VvMw9xVW1U4aAS3kiSP6Yx2O5dYa5g2tFneyDpegHzuoRDoKqEUfjB2CPMYo
Cw9dqzcPba3jhsa1Ceqb7QVJ9o1e+jQ6S/mpsYjDxRA9QQXI9SfOzkeDYBDeESimzJnovLxpzRQ6
DnoNqBEozYGJAMm8yXSMWSivbKt8g5vsX9NI44P07B1iMmLOZnN5xirw4C5+H8y1biBTEcjkbXdl
tS27NQpl7QYJhXbtpk9FGH/39OauW4xT5jlfwFRs6/xLrxc78jl/QEepaXMTCU1gSddd4QdNWkIe
q9NgacYfda8wPlr2GjdkGTcWHImuBnjDGpahisesZElJzSsBeYKJQafJqfUK5++hjTmgka+2zryu
heXes60xjho1fb2aoxxR90hTPgI34z/iSV4jbSdnpUar2AHvCuLeXU2Nc6pBobfCBpnCfn2YWYtv
meJERx5ZJFQuusvGUZfNcNZIstxZHdnISMus9pDkTfjgcaqxr+v01i4ojZvYW81U5P2TZjkFhkSv
w0jYYvpr16YeM2pz6BEkx4cxJNvU8vWGiT/XyEa41UaDJsWZ7YhF3PjsZv05ZG3CxGL1PzKvJ/pK
ZWB1/1sJZb5SXHDOxf3/+fkfu3/8c/S9Uirqn/5hc5uhX4fvrXz83g05P8ov+v2//O/+y9/DuP6d
UgWxCC6Sf61UOX0v++FrJn92ydx+6I9BPARm1+ew95W4RMm2/1B0+7/ZiFgwzlAdeGoO/0+9iun/
pluEEgohTIc8ShXG9Yei22EMD3PCR+qtAy78z/Qq+nvPmUfMnGOoeb7po6N+z3M2HTNuvSWMjiN4
PIAYTAivkx4tuBbKfpfQExxH8cagBT1uY4EfBmPukzow9nuwmuPObPRmhyYRZP2fLuPfmP5s452S
xvIM3hzeIgHb2tLFe605PnNpZ4bnKLhyXd37LHDvvcVBOYrtxc5gF5J4A67E2iS4ePsIFaxW4+0u
WLSH37yy1K+dbntNu6mlW7ifgIRFdzJuph4LTqe/FHHcO+0mH2v4dCDqgc7aKYAzxKR8u8jv7TVv
Tw7EEvDMAqsb6PlkZTOrRzdrn2M5RqzctCKdwATnzSOM1lwGbPAQMSKH9oGDDbqSjaebufWf8OvE
ZJz4k2c+LLozPPsVHIKpbeBu4MnJkdBPafNWyEIQtGDSt4wWz7p1wlNXIhpEQQgJlwrgSKh1nm1J
hMpzhNOmdcWjHbCem7ZlG34E9axBfVjaI5WEvhsGs/uaYOC+9wt7Dpy0OxEECeXA6eCSJPOD7pP/
wAiuJ102hvaojVqQuAuTlRzt8V1jmfJcRjGmZYKikTTr1aNm+S/CTLuVBoi3Yp2R89wlo9PlqWVP
+Ngr7boMGVsCN5bdZkrG+Ry5ywcxRPl9K4eEVHvAhKtuAh2zZXpivdGhM8StYxAR9InLejBF4jwK
L6sfR8KZaRA98Bnj4pLNYeKHvrAO78znNMLwPOtaQvHVbBBIGDTU+fQkhQCCEZvwV5za3lGqlNua
xUi21luHBwHSl81Sujom87De8ESiIl0E8dYCQgH6lWmtN5Fz5ao3J/zy7TZ1c3GMdNM/AjbxjjHr
jigIS5F/ronGeapcBBPNpBNFkA0aMp0uWe7M0pjP5ijcb5EbO1sLz/sGzT6ITAMMYS5HwJhJ1Tv0
0KO1XZqJXq/O6vhLxm2/Mo12BvCNOH7Bx/MoXKIaATEx7Zu6YZNbiY+kGcYkYdolZBXmpUvZQ1MH
LYcrAcJR1CYxtzSrpHA7sdqW66WxnM82v2StzRDIQ88fNrCy9S9GxDy9SKX8rkKNLg0pW4E3z+3e
qi1MHD3Klxe8VUu7DhHhHozRSdugmkzJmKR3S7nDU0Wt5NodGwujKVwDTT6d5kqYvgzyKI+WFUsb
7cmeO2TWFtjOg4/6/uTXdmVvZq7jYSTVla0eo4QzMPnyRAvE1bNIhV9bo9JQjbTZ0rDhr3uh9bWY
rIksXTrRpwWY39nPleO8XprsYuNI2ZqVT2i7l6hvV+xBOopwkI07tBomafW9P11daNQ2lV7lHLK+
ffbjaXlzx2UGRtpZB5+MrRVCKrRpNXi+O07C6YWcEY8HvkcE06qAT68HWdJm/hqfFe1M1bXuaxm6
OMLtpqXAq4BdjXe4HKzDrKMSoFH3XHgkI6ODs6zc3lj5chwPVeRUNlOBnNVPimTq3kYq1hJcERn3
GBimq9OOIArRoI2YDMsuvwcxTB42AyfYNYS4aOg5dDYUNVqZO4fj4FRQkwMiYXn4EWtbQ9wFq1Q6
bcO8hErbz6wVmb+rFP+J0v67mOLyQB9gtQnlDXBuNoFWOQbGhd5/MuKYOnmC8KKcBZ6NxyCSQxEU
9YTa42ZBgJGUfU2jHmNCcjMpIOpyHli95NpnAgMXpULH0WCYytzg3owOUd067dZS/od2MZujLPTp
JfJiXC/KJ0GGWbNHchMsmsN2JlJ+CnGzVkD0tk6xT1KhO43tB9usMGGEuhNfddswPlVjkTy6DPT1
fdd20YNFA0u8h+yZOzNA7F4rKElsaYnbsXetcn+EygcSN37D4g7E86XHgYMpSQc4yAbaQzKcoeC4
12blKrHHjpeDizj+4HzHpKHFkKdc4taZs/MSkS+Ws8XZvE0le642A+XaTLhZOBvmA2Po8POovC5j
xk3HOc+XPEPbzRSkUup2FX/n32wyqXLM6DfzjCsNZaTp8NQgXkeHMaKXOfWe49w+tr3mxacCfyhy
Mcgrxqi7my52vqYmMvDJg0SRNbP5EXdEfWC94T74ZqzzqsVXo1F2H9/OzPsZDH4acvQvdn6OpBfi
AKrom1loO7ZGiJVeaGyyGHnXMH/upF25OwsrKD+wzMZ9yRfdWk3KiGQrS5JhAOstYokboeV/Ek9o
r6kyMrWGOZ8su2H12dUxRifbH7+OyvyUIU0I2qKiX6YueaN+r75yl9rm2rp5p6ybj0oqS1VX0dqv
eJy2J9NTtizbZJ2+ZhzqWtAbNWkF2DV8cytbsvuCGQvHRyclHmHTKIOXdfN6yZvvK7KUB4y9FX6w
/uYN82J3wh0NiWpX39xjJFK3L4mylKGk4OOKv2hWOt5rwsoepXA+ZHNoQ1FVnjST1M6FpLAYFsTN
taZc1fcEA2C+6OPqVSp7Wz9gdMP5xedFECD+N81My1fTbgp+J/Y4QxnlEGgyW3CVfc5rOv3ccZzx
LVL2uujmtKPuwnWXe6R2Qwk1si8Io186TSctQepq2pr69RGUruYizvQY0Jm41mJECtDoNhqr5scp
Fv1dlabyajl6gtVmFEwpOx0NZpsb2nbowBP5Ew9rwpQvsV3F2PP4ip0VRMwOkO4j2J/gXgBjKAjh
IM1hDEIEiF9xtDRvns/mlGhqzT+6VjepAtMGCA3hz0c9tvQWQ4p2oRN1XAI7qsE594VYGLwnOb31
rC2EI7jAac+NvtgkDHGOpOu2RPOwpjxpPxkpUL8rzF6mmQMP/Svf2gUSEfdAuEE34BzHtOVJAGqp
bPZZw/WEmhrGBKW7FvVXlZveh3nWraBqXFbDFqrck9dmHLSxD/7Xq5w8vcAJyWYgNW6BCcqbP4LW
bh4xabmvDWlYu8rBNbXKkkz7Ch4YeF/lNuWu6VoaP2BMwlQNJo+Mxo2HXVLU+oNBQ1QcvRrQajS4
9Q/g9haZHiJi3e6luViXpMGtOnMgp2/GUWb2J8eTBgLi/5GG7ZJ8bauu+tH/3KLd2q7/6t/+H2rr
0OcLEBT/uq379L3r/xfijigpf85o/v0nf+/tXOy1huM4CJh4rmDY5Zf+0d0Zvzn0NB5fG19HffVn
v674zWE/KJA+4cv1HEW7+KO7c39D+ewIQfC3oAMk5OeP5vb3nom++B/N7t/0UI5Hd1n/SWOFAkzF
Q7PJdHX9pgP72Y0QSWvKyzSKD13hDqfKK20kDEbdnZC8WMzMqQLYtJn6Y6drmEWjHL33zDBd6NM+
i1sNcDLapm3b++0HklI0kttz/2Pi9fkOShsG2YT916ma7WY7OJjd2IbH9qEL2dtuh1QVb7amCjXf
s3OWGJntBKNPzoWNAW3Pt/FYetnAASEjHu+FFz2Dh/bD1Wi3ynSUfvan6aPe5aGzssIOxmc/Ug6S
Ekf7o0EJ4Bl7jVh5HfuqTOgEym7a9HDFRwV0x2wkm+TMj+h10FJA72oakySs0y5g/jbtW7MhEmKS
JUJjU3xa4CaceF7Kp7CW6rGBcdJgLdCs/EW9c/b7hKWRORckeppvAaKOZL9MsvgQxTbKWRMTQNrx
r13RUNrqyXOVVfYqQmN58Sy59UgGXWtAfIOI/jlClGL1H7I6dR/CSoe7Z5k0LRR+lr6t5MA7zj1t
QcRCao/nkl1qsMZbObLJA/7mW04YsImK9TlQCRfpivlpyLJ6ryfx2bWkQdZufB95y9gHBusVDJNj
bDDthd1YUpBb5561MZa2El+157AcCIt+79P1P1udTFOO4EXfaKwd1hyK9LRtV9p8HvZwJjdl36fi
BReyjfmjGjdZ2H8MSymO/tQ+ywyPrk+B9dpOqTzqMY1hIb04sDM0MHpvB0A6osfOKs0yGN0qv3hp
0dzB44TA5RPx667qgqjcaOich4wAacik7vgStiFEv6ZKNzYD6jNMnu9sRSOyQ+WChrVJIkR9aXec
faxnKQ5r09Pnc+4QiIp1K0SyqoVX3ew/k6lTrrGFZYcY/BeLgF7k43X2o6r5QthJ9yqmZviBtk6/
OmiET2nUmB8I5gQoRvLwmSanYb0/FlyyCcHNhVLndWLJeAdlU9sYk/hulcWrO03kPDIUbw5jSl5K
njDKZ7/ErBS6DWG7UTw8LRr80XQMcwjuYa5It8NQgFYe7HSLZhDJdw7i7xULSiUCnc65RnrVdPMq
U1kDC5/yxnZ7FP8levErjz60ZLCfz5idKYVmFvTXsTYeJlt/WTqadiZ+CHX8DU6VAgGCk9T+2mJb
3O5GBso7ERnOJzv0nrB7fhfkViIecfN6w+4GLG4+klkZ59h9S99LWPE5xj7iZHzkN1B+mF18BzmL
ftmf6HdQLnEzkz6zHqJuMi4dZuVo54VzG7FkqF+KRKuHRxSBaKJEt021IXwYiXhdtU1WX+RojkGH
GpNe1iev04wPGbh5PIyL4RX7gX2xv/bA51IxwlfcJB0emNUsKvvS2Wa4cc0qPkAH0TdNjdTAcTUt
0NndfrLaQtqrfkF06mokkXfxDlYfaxiHYscOJe2ikExSVA5ENOfZ5xl7cFCkzXTyEndrlT06mVDq
A7BKC5JZm9pX3NGKGkCArDOxFPbGzFqnTdEc08wkwWcY6t1ogZsb9SK6sJ2auALpsjw1ubAPNuyz
ywxI8iP6j3jITyCsInKOOqqTRIX3oXwttornImemLLMTVG1nHLCJLhtCResTa4TqoudmkzB6x9PO
KgsZV2ArPt4hI2eUk6ptrqbfmvRtHuoXB/JrbENxXct6kbtQA9S69vMse2EkPqys2Z1OtoWqjgPi
Nc9YIMfjgELVdv12a5CAx/xmvMuXSP4Y8ILzb113G4MQxBud1MNuDruv4FqawHFjaG+xQ6NcGWI4
hIXMidEJWxLlh1ceLGCN+xztDsMPvqVhpVF/19PkrOGz918N5KZ4oRmpna0Ch8sY6R8iCGF7UyvE
KRFuTSlI/QWuvcDYBMul9jA984DdYFXHmlxq495oS3EQ0tXRJ2XxwZmIV3cQJp8QQYgVxby37Wph
MB3X/dOMc28zGzlCMwIZ3S6CbVj7DDXCNvkxJKQ8ryRTdKwDPcW1jgvdN43mALEH40YKpDeA3PjQ
6iCHq9lAzMZX9BLXUQIaciZNN2cDIZfMD2wj0fERNYxmhuZEYnmzwVzSfbMrpj4RTfUG+EB97k3q
8GWw4kO7+BTTfXGI7PZb40fDZsimt6IANyN0qaND4XGjt/HBo9/dD1NuBszM7pjqPvYdaEoT6sLK
G0b7SrFesDkgA1Wmj4PotOsUpw8z1/UY4kXm25jfRW6xbGcng583J5HNAm7snK3NCjywMp/IM3sc
esUglM8WQtzVNHBdH5ltRc6RPAfJQq4TUbUxeHKiW0xmWHe9MCWJfdZE771BWLeITRz69fKhICpB
+zx1xiyZPLreEiR2B1t1zEqXHXDG2s7auNixJFKm5IPtojkLFsYS5qrDdnY3ZjpuIrbiJkvLlLGN
QND1XSKEsRlILs09zEgtDuq0xfZTD/MnRA7z0QWZfEJe0O0aqTESHgt3xhIss/EonIyZSwEuBOBO
3O8ZyRIbW3BiMqt0vhBhQ+B4NSBtQz9kkoHlFo/eMiTHQrAZosPZkAE9bdEkRt/Yx2i7rp/sh056
DUrZRt+aSlq+KoBeKq4EFyijvdjGIoo+MsKsAzctkP+S2EDRUZjWPmkXtCBisQemPQPuSJ5uNDmk
l5js/4Yi3vQGOz2Et3LwPeAgo9jaHc82cs5i4JSdy9BRTWmPEu1nFCxeNw4HKNjDCamKdtCaxqHw
CwXx1AJf671uaw5Rxsrft2UEChfA8xc2W/QjAZxZ8dLZaUycXirSqxe3zWPqp1MHSwOkcEUGE6JC
uEctlts9PEXYyU02w8MAA+AC0Gpl/4lpHUQAglrOBfRWW6lB5WdSeDHld/YO0+uAoQnIKZPvcjL5
eZix7HrHfZRoyjWWEDyB4KzAO+kQ3EYF1OTrgkXHwUos8YlRdrqOakGvGw1Mb9j4WyX6mawX0Kzw
z3B4LxuTi3SCVP3GQJ/hC5wzoAPUWw0eJgGM18fdj9gbmTdibGi/PRn2tUopKu6ZsQEYc7J42LAT
vtT2VG+R1PTnaWBN68QenqrS9Oxrl7dDtkFrp/RWbBugZZhHpFgN22SwoN/m0ItffWruZ0M67im0
4tJZJ3LETyAozQKEmJF/KQQTEEO6n/vC7D7hGcY7FNnWNtfIyDBmWxza23gW8LDzYt6Gtp1Xt/vE
ZNVf5IZ/yW/TXVLK1j3MhC+cp8kxYRW+kWooPN7mw9ltVqw1am4Mk4YRshomSzVWZuxvbmxnIoJE
uhnODMbP/lwwP57H8bSo4bRUY+pODazTcprXqRpiV2qcLW+TbfauqOBu8+5ar9tNo4bgDHoStCAM
xknOQDyrhuWGGpvXaoDuNUv9ob5N1TnP0x+k8HRPtMr55+g2f7dl6h8rSfBaosbzog6bLbHGzUmo
4b2pxviTGugbarSvLba20mn6N1IN/lu1ArDtcFgzh2UvkKkVwaSWBWmusTZQC4RarRLQp5tbjSj6
vm6w1qqFA2Oe8S5l3nLikBgDvoB8WdyRhfzIyWdm+KBircG/UqSkk1hIMNbZiGujAl9JxWClpzqh
RskLgdfXJ/omzhx7QdMRT5ukGZwfY19N35xijr11nfvzBefGbG6n1qq2/7///+8YrHTf8DDm/+v+
/1wNSfcXVNc/fuqPva73G7Z3A74NjqnbavefvT9gRIQBnrBdj2A3A9XDf212TeLoWLr6mK/Y+4Ld
/Wfvb/ALfSpp2AWGz+LX/49oiOa7zS6KYtNiJAEpgU2xi23959afQJwJirveHmwGV0iPUk1/JCQO
7u+Y1NuqST1i24hIeOs0N3yiUmsPkmcSSockPHbM/0EUuPq5Aj67I7d+VDNltLYez8Anr+ZBRwyS
DVNF9P5ahxJyT7k1fE9bgF9zHOUfidnpN9DA0X1TiF8qQS8QlIY7Bm2Da1qPRAsHv9AW7BT47Idy
mO/+9JH93fjj5+EHV8DChWXZXAauqan2639GMaQsa2hO6/rAqml+AAjg79hZ+Guj79X74u/+9eu9
G7bcXg8ApWkx7vFAoL/DqqKRFjO83/owacSQoRV5UxbndUIEzr95JW6SP4911Cu5pqG7oDPx4xnv
ibgLHtGF6T4pV2hYA6oeySbJ1naeGSYfRiO3djJOw8f/+O3BjHXRC3AzeUKot/8nv14qDPhHbJ8O
RHoSoKEp3EyHwY8ZwGy38h9akn85u/qbi+nSZDiexfyKgvzdxYx8b0pKXFUHHEo2+OL2VpHChrgf
cv/p1+/sZjX805hMXU/f5duK8k34FmCRn98a+aJ5XGQiOTTxnDM5iNnlB01TKJmfDutBxvP9wDr/
PHXZuF9yt69pObHe/Prv+Ot7toWi31oCRQh9zbsbNidXRRYDG6MGDRyDdjIEAjI1wiffqRHm/vrF
/noP2UJNLRF/AD6x3is/WhblaKyd9FDry3Kt6BtQdPENruOaPkl2CbYFt/Qz79+87t+9SdehC9OZ
m7qOeHcuZVEKih05Iw4qfCOrkU9zModpWpUJYQ2/fo/vXsuCHC0wraKj4eMl5ujda1kUi/oY48FK
2OejhaZ2WdWiladITubzr19L/a4/3UO317J1QH+W5wrL1t99eNTs7CjZ3RwWuUw0vGwLjgx9xt+h
Qf/yi/FeFqPeEzgiODYcMtyuxs/36uDkXetQNx1CYY+kv03sE1cA5rG6j6b9IU4SuocZjBs1PwKS
cMOmNb78+r2+u3fUe6WL5qDTGV474v29w3I2I6yp52/A3MCCHCeQUgFHl5C58rGKPNbZjin/zXl+
u4TvLrHBEeQwNIfvK7x3H+cYOYy4Qjc5xF5ofmLIVxwBXcu7GnDsrjXrElU6jTdiSzkTxBNOgxwP
EyFM3+DXNO3XGtTMMQsxGEcK8hsmIf+zpNr111fn7/5Omw8GiC3VAT7rdxzijAnUtDBy2guA5m9S
Dla7Hpvc5yPCHuxAsGUFu0KC6RJXUE3ZRYwGqG+zDMPDkFXWye8JioHoaN6pWAB364xxlQZV7DPE
/vXf+te71oNsjqMbrRW74vd/qiDJqOryKTkUzL0ogyNvzthddv3m16/z12+ixz7jhvZWgO/3z8ZE
M7goWpdAfqoI604W2N4l43HlALY//Pq13h/n3J6eYFBg8HS00copBd+fn1TS6+yOfASO86olTccL
6Z5zALlwBDOAHMQg1TNZePowuy9oc6MdK83+31xYXdwCy36+XTHgC0wXNkUBf867p0re1ijtSSPc
u8PUyoObGxymvc8wBNduvVzhMos3Ow6TdZIMODdlHacR/z9rsejQ8p26aAyP/jDIhx7wzID/I61b
LByEWq0NfBUXghsx0ySN8bjkZvhjBLj3EWj8cgHwRCqA37SOwnXg3yo8+zS2ggO3Kybj8QbOx4xC
pJru6eeYVnQIRJ1oT5o7LVd6KpORNYKT+wId6pc8lOJt0SjjoGizJPfnMvxReJpdH8uiYfZVgoDa
L51OVkbKlhPHCG0+NUKVWQzZGgPPpB/qXzFwm88TBKgGbyl+93U3h9aPHHfOhKNnNuNN56XxJTL5
Zls2R4vejsnbEHN4EzVp/0BZ5hngHikbWccKAginhFkYASWOtZssQTFUuozRPHcwNmXauC9eM7Xe
I1wZ7je+/VG2zSqflwfOSO6DQb+KpmJwXxZohMHMbOviqp/tWHSDeLVN1PvJhJbahdf85FemvPCc
yT82jZzub5c3dKZ+Y5SxuNYmuWPHaqGPO4R65JhHQxQx/hOfPpmQ2hSl2e20GnR5avuFE4oNhfaK
G5I7kpmULhDV68ueMT/XTtpe0q1bIeInjNbWp4HBnLY2IlE+mJnhKpALv4folfji9AAcQSImb61g
g8O0koXazl/8fFnh5bc/QA41n71ybI2VZnBtC9NI3nCIkUsF2OcLMhOy3PnSIKIPk2K54j6bYYhk
7fwgxma+TwgMigPX0pPX3Ok5mqDzfSRV1so3proPi6kKmWoA+lkzceoTwqZ0Chg632VbjoTHE8NB
vF40SaTtIa2XXPXduFwLW0M4uhTUOUNMZNk65Q2gAsOsz7yHG2wDWbL+Eqt8LvwT3L02SIKHNgRj
th9iOgbAhNoTIRdcMBExbI00UjaY6G/8BaEO9Pb5ntCUBj8WTX80LYRj3tIstKq9RuDWD0IFXiCe
tNZQtpLAMYjD0M1yOQ4N4ysoGOFT1LsbLKpwYlWQhlSRGqEK1ygWd5cljISakhRAoSI4PJT2ZEAX
EMSI54BIYwZCRXYY9HxrXcV4+DPARRxKZHtwVY2P+NSYKhD8keokzqkoEBhm1RG9LmpLDaJppiJD
moK3xSi+XccqUESORIsYKmSkJ22EqZp5gUV73869h5HUnINRhZPwwDG3dpM8OyHBLbKrDZYF+Zox
n72uVbwJAA6xRoqusGDCgWiO5ybx48culm9+bXypB4JSUq0wA+kAijLQnBygInxuFO0RZnudr+Xs
8VQbauOVSeWRQEDlrE/uYhXOklnO0ziGJyz/0ecezv0mtiRRLnnBAWypGqkw5J2TmOYFqGhz1ZO8
O2oqEGZZSBd2GwnrwPo9M4ZDhAQZYGD1XupVipEvHJnUSRU3oxMAqa9CMr3Og53zB1U5y9TVKI3l
mRG8iZstD5nUjYZ/Yo7c3FMoWfjZHSWcdUX+DHEgemaPN33AhED9ULFJiFD2L/KSuYu5CQuQ/VbW
e99Ik24PONbIWm/8ghelir60kXj07Gl6dCcpN+YyDBv1/AFgdcvqSeqmeOh6REEu3zQsIAhojZWR
4fXALLKPMhyWZVaS/+PcooCsEk+VFfJEcCPf3dcprc/A/Yd7gxwhIuvQukArYftRG8V9J/qPbr4Q
S4vQVtEfmPhGsKjToL/FFKFpBp2lsotKlWIkhrljIzREn/o0mk4mYUe9Sj1KpwHDAeYO/9VMZ4Kg
7VtE0sg5eSj9Nj7CbcKuZEykKS1jwY2ZUjvQIuTaNWewuylk+7lUSUyigK82WKX3oyf2DPxcqRtP
RmG7n+ZbkJOwlZ17IPQRJzX1WDk3+3pZCDvTGufaqjwos6rq9f9l7zy2Kze2bPsv1YdGBEwAaFTn
eEPvkswOBplJwvuA/fqaoPR0lan7UuNWu5oaSh6cAxOIvfdacxmajCgqaP/gj5LgqEp2zXtlet6W
QPbpVGvr0s1t8t4+Q6ewPFygIyvYwpBI1bkZ2VSfMVWBFVgU/0t4lYwa+WDEBt0HnKUnLipwYQeC
IS9hOHqMi+xv47zkYQGgPo4MB3DQYd0kswWB4BKgNQWhsx+WVC3FWH+LktF+TIFp3zBJtKD1yuQY
JCRycQbjjZXjt+wDue8dcrsMv7hESCLWQe6bN2GdOQfUfdbFYo2m2z8794FTy03uDeU+W4LBspkQ
xk7zk1hoapxlS4KY95kmli7BYhHheaC3Bxr/YRuEpE6N1lUnCCMTSywZpMoSxMBnWtn0mVzGYCDb
Z0xVXpxU0cRZIs7gb3nlJgiwA05LBpqmHGfsNHQkViwRadZnXBp6dt7pAASaRZnkXFGxk/9A+AEF
gCxP2ZK9pntdXQ5Jnt1UytHXHs6pg1W3EZ5PktswBjbHwSPMjZEU6IYl4C3pCGGwwz5/S8kCVdu0
8usvdoiWRC3xcP5nUlzl0sGFyksvKcmaJ7etvuZ89LapS+SDvjObiAiDuX8VSBKBShvE0YV454hO
koTU1VHhgHkASi4DphMEK2+54jG9WfPbYPgViQ1VAI3Rt/Cnh+F0iXy3fHNl0Z/mMUHt6PMORIA1
76clOA/hrb6Rom/fkiZlza4z3hosAk0aMkKy3Tp1HrXoCrf9BquUSaGwMXN+RAZAah23WcSDrQvK
JG181CoqLkes71cxqopHIwz6N7uJvZew85titZDPM8K9Zw/hmzPlmZuv6YgUB0PZ0wm9tR9uc9V/
mTScNEGa68ZAYQJ6vl6Uy0Mq1+yiMDwwNtjorKarYdYBuEvM3XwrPR7sIhGX9hBnAAkH3hlIWad8
nXWdUuwuywhnalKPB0k24omJWtWhtzFBPMS4J+89K2G+ybwQgiaDALGWdIdWKWh8Vp92Nh7izBek
RJVcN14Ke0tU+lTNcfetojZa1JHZpjByzkLjxV8Dmv4EO7HFuYzcikmli/r9oIQVPE3orl4NszI+
TKwfF8FnCHyB40uWfOxojz6aobhfmXixvgaVHbOdFP4aBf4jG2PS+YAGgOyr75T1FKLZBqLA8orF
jpsqfxIOIAGwBHduP6aIHaAqIdsCOgOBoCngtgE1zFcjm5ON6+JtlwWMHo8aG2emXa79MX5LMzPC
lU+dDIRdl7wqwwOUIBNB1PCuoWrvqeXB4CAa3KUgatdprk5mmztrSUDaKne6nRf64RpknrFxA25n
kYySfE98brOEZsoHR2Xn7c2pTlc5I/Q9wQDjfa3MaE24aniZFP2HUSEzrGeMhgrQ04nwLrFt6WYR
iDplB1/QHjDHHrJn1XT7KtLiLdXADanxeeuwEQLkU9o4QON6lw8adqYek4tUjvtUMbS12HCtKaoB
EQzj9YAtCSf0qA5OU0drkeP8bYFlZJ0HnZCt4M0oMW3qDOCVp9t33RigO7C57aWKl9wC/2szGQyh
p0oBdqJ3QDz8kQniLUDb11jZOyKmJvYp/hUqklNu1C9DPl93aYDOSz1WTcB4Gd9xAYzvrJr5I6nD
J2Kq71yzQOOVVusiyV59EZMLg0Bj5Wr/TTqECsNmIrfFkM5jmcXNVpTm2+hLNlZGyCIfmcdMNXrj
m2KXdBUOBHeAy6i+5T22epNxTLgijt7ehkNHGqo1fxuJ8lRJh+nEzfCDTv4UfhFVi9uhaTxCPxu0
rxPj8biMrb2ct30dP4/92B46HV049aPw+g5jEAPWqI3vXSuMDu7gp+um7rtnw2wQf0C7OfTUMBdd
1xgHXAXLY47QyrFi91mhoUJQWitv00bQY+Ja0R4dkqWccP1o3JeDZAuNRwF2BQxatHCO0eyifLxz
TOV/Fwr17MmoMho6qxSdg9ibvTlYZ9TvbZusagwHNxmzZT7PrNPkFYCvGmhc4BU7hiAlfeT3KfJv
upp2olciyeROtuTm4A53hgN0M9e4AtLlxpsWbgWoCJ+mqWoHSs4UHkbTmQFKqDT4aAOgLCuOyogB
BRKFiOlRSG1Mr6QsCrntu03J8kKfaZlpTGUXvHQhBUJAeiNAGROdVjyPVzXvuCevDqZLw3aokmPX
2OqpVuIqMZy432p/ouzoXJaloU2sdYFyhoUuHvv3ZDaH60RN8kJIsrwBN6SnKB2ClzA3aHKHtivv
ZOvorcJdvUCJeoHLflAOgcD9UvL6GtFJ5FTtl5pMRuANhgJIIa3myN6ejzZUYRClQIGOPBuLnbuk
PwpyTb6qDERU3LD9W9lRdYMje51Cnz0WFXLnmVf+0UxbXqStFZysyKEpQN7Tpces+fw5qfk8Xl/Z
xnZCQHgMlMXMJs0AGbt2/vz5T3wgJXcoG9R96Sb+3gV0czCttHptc00NNjYmXQLPGq7hpBEAQbHJ
rGcu1L2fcjKJgEJMEel699korrKRMcoIgKhL6RtnxCwLnNCRvzd8vmIeDekJSSHZ4bnTfsFszQ+I
Ez6RdWTGldeNNw5pis95J7jqRSr4zuTnHhunGG/Skf3uTBr5YU67+XKspkmvR8HvYmodPFSwsq7q
PqrKNQPges9Wjdq+6zK32fRpMKQIB+iK0LxkMcCEj76e9IHS7p36mAYiz7n/xWxc+GVYvdL8i/ci
TegoevPZb5BWES/ha1oypIlFC+6r3Ol0GOyLrNbiysEQAndqZkI2OzSv4AqcPu87I0YtgtDPYPuv
sydY9vNtRMgiZdJoLN8vgpFtIB6nKUKZdZt1yznJoFRhEZ1vuVbjFTNkThtNyrUtq/nSLGSxL5dW
XNsRiudOAUjkbPA2JeHMO2VzB2hb8Nl+v3xglqj7kIBZkHK9tyGcin6+i9ILTZN4zgV/ggOhObrF
8n9LzdmSalxUUpY7XfZ80BaDl+9s6sEQz5F00DumJCnv45b7PjLYXkuXPisxABT8EhT3xyxtmkoJ
d5M186HJaJSvtBILC0iQ2T9qk2QtXw7BqY+C8jWIxHgz4XWrVkbEI2xbHbPJQQenoJLla+q2mMJq
1G7kB/WZQBScBfKO4oBfWGAR7aBWhxC4PLwLe7+IzQvqluaL9pfTm5NnD6GB0wSAwbwbUk0CzPLA
mm0afc/nvHqFB8Shx67tT5megqOm5ZqvOs9oX8mrX4eCjpyu+Tu/idMzi+9b57RAd0h8XVW6+ga9
yAfFHYAR78kgFJqro3XAwz4yKw06Is3bvPD3usEpH5ZqurRogV9WeR+8NANeVnAhszxnJCJdF5YK
Tk5m8c01lY+zKVgOSRt1aH4wFvXQR3MXDBWtOadyaCk4tt2vUw89xmogBPmk3Fm8EcBaQQ/2jBKP
SMUzXTZOsCmpTlFNsj76NmeKVAnjYckp/nCDih/s6+UebMTEnedUSCdCM0coRJLDwXA7b4NoHami
p6L+HeSM5RBnL8fntozHr2PvMYVq2ZA3tFKrcBuxreDNWCWExbR9cRUhlnmIxeB9r3o7+IjLEfew
E+FLDwfeTHZMJPjkuFO4goHYHHu/Dl4S5RDkuWCngo1b0uDeZFVcTr+3n/8vaeEf/OsWQyJa/v9/
ocOXuP1WFm1c/NXA/sdf/T+hg/oNpZbpMCt0vM/ssX8JHczfvB9FEH8KHWz3N+FZDIol8gjTpbP5
p9DBNrGwW0tfnBqIp4Zv+JOp4Zcmhx/mbjZpZCgcLGESumCbUv08C8c8H6WdE6kzAu7mAMqNdwvb
9MM8Tem81k3rQNH98wT9o6zg9wMuUy8GxY5A4PHTFCrlV1dmlTtnrEzeRvYD8QA+bzRA6Qu7v5X/
MPb6cXTyx/EYgZPi5lsEzP00zcCFjXabudiZaBn1mvgcAPyPfGgdKOK//mnLROJfE4vPQ3GpudYO
Q0ammD/9tCYaorBLpX2m6ei8xm7SHBw9x6A1zVBeLUvVk5sm8qohuufu14f+N7+SO4k8Uc8TuNQ+
Z2p/URcMNRIpYTT2uTUT+1h4AEJW6O1BHJKmlP+DfkLKv/9Q7kBkQAwyvSX448cJ0UiWI3rP2D4P
Jea8lVsxGlkNichQaWsXRWFhJVV0AqXZemuoRX37bMuS/ShANQMwd+Ff/Kc/H9MPAzgGca5yaQ38
+IUSGQVdBvfz7A24B9Z+XrMvMcDp/C+PJfGiWwQNS26cn26oEI9LFhEBfLbYiF914Hu/YyIYAfaY
1cuvf9ZyHn+8oagFgQE6jisYyn2OyP5yVWNN+1CVRCyRxPHRmq2/7UxmN78+yN9vHQ4CJYNcwk9F
w08XU7DtcjWiFxLKW8BsHntDHC1IreWc8ob99cF+Gi4uzwh9B9OVJqNlTuHPwhQmz7KfDWmdYSmn
pHSx4aC3ZLRqlTVtxcApdV5tqogrK/bHuykCuMMYzzr+w9f4+x2MtIFlTyyPqo2K48cbJjAlyAUa
vOeRhNKTRRqJsSII1ruo6ICtBc3pfJumZgNbbe6IUP58eKlNADT5bXP49bf5d1fAti2G3cuVdsVP
d1Sa+WrM04qHtw/GOyEE8KGiK8921fjb//xQiwDAWdRPlvnzHUUQWAMPrLbOMX0nSI6QodZGRkQT
exauxK8Ptmg2/nX7snwj5fIR4yCP4XB/u33pk5RZXVfGifknAWyG0VQvhZVVL/PgjTd9MbE6/PqI
8scleDmk6/Fu5BXMfWb/TbRWpfOScQR2ReA52Nt0TJnMNe14p5jJ3cVtwHW1nJkIAS8xH+KQRyoH
CXV2YQYOGy9W9WGuef19riDaTivCB2cznim9jFliXSv/6SQhPvnxNCFUAg1JxYhn0cIg+bOIgKom
scdl/tNmIt+JOZp3ZayMXSjbtFuVIkeOwWgzaZh4EIkwqa3kw26bxsiYSyUZ3zHIAy5k4IT6+2zl
+vtopty6BGjyXJlMJ8n8gNUMlVUOiJ/RRNuvMJHGu0zVzUFAHfjeCGUdccmnzaYFu3UczKR+0fjL
zl5oWyfUInDnJmLrb0Jmuc1WWab/pPHaJ2tm07U8UNvz0S12a4bRfgQXK0MKaYEdiEkHy4qaY9B+
Jz8lmm7qGoXcyu5t8k2Y18qrFoXGzOhPVi8L2mHeG8HsqxOO5fIMzi1vNlMji+iEDF9/T4kAfHEr
ds+nXMbTHTP48cYwtdGv5ooc1K9yQiIBospSKNMHbwiewGlw7+lUvaaxyd1uY757ncA4fW9ltbyh
+955zafU/FbNgUnPyK3vGqXzvTMwPHDj0KZH2vqw8QYfYDlOB8ksBAfk2R4978IOUmNt0U69AzJP
19UmJTqwrPZ702pvY5SmfNCzyfnxwbbdtfS4nswe8HwFb1utcjX4T3Js2u9pHprmSlna31KFS8q1
qfGfumriXxkBsF0/KPgUYCPyYdacN7sTkHI/33IFb+pd1YLowIoKgPMQ2qPOVpPrcmeTmg1EMcfs
556iZWNiJHRPiJXyL0RijneE2qtxmwnDwPxeZBL0b81dgz3MeXUVY1raVklFk57+C7ReEbjA/Zb1
0ujdut23NgIduPkmXwYGQZpvG817UZENgEtchERG5rMnryIjz7iUTq69dVCiLti4Ey2bFUTYIKM9
bHEv94nhP7UCaebe05RU1LTjTSW9pdrDdjjupoz3MoGmtLbXCxmD0CvcVPSDc+e1L2vnVUUdE0JC
meCk4uRv7kNrNg/zPJCwaobK/lr0PRSOOZ4usxoXUt2ODEATMuo8NPaiOcVZ2RPWRb7Rqs1GerfF
XCLwoMv2QEROjENeecSIuk6ypHTjhsrtCII6jEC6TE6LdxDf7noq5ukhBZu5hbxRVadUwAindk2h
peFOuNVV68G4C7r8vSSi5MOz5/KIHaa7IjCQaM1pTAL8fykr03oGF7odRNVwEoypelYZnaMdjCfF
yM2Vm1YXxUXZkou4Q7BE55VUyngjkxI6IhFdVz5+zGFdIHv9GlqGQywP4yZm8fBgiyk4M4FyAaq3
g3qpEMDhWqjmrwpvMI2gHJPoONjzV9DFwEock3RivFvNxgscqup0KL5CjXP1pujp89OMYqzPZhSr
yli35qZpcmMLFL8nvsjMdzns62VhCjCPkV/aYdM5FmkNVqOJWsrbbnoPwnLYRgwabye/zJ/jtGcY
PwHPr4qYKQOziRU+iVdX2zwfSKE2gZlDZegbucuZdiWNZ1zZYyRY/q0AXl0Kbk9ulJtZpYbj4bsW
hEs0syHxke1YDRfsdD26eXKikxD3A2bpgAPZmc/EqsP97ZVVuwYSHG3mcsKjmpfdY5WquiKTst0R
FoBbJRLfyNUonwHHwOrw5bhrDVC50GzF3g90fstbaSYqh+X9Qtk1ModQcEXd0Ewu6DYXN0J31U3W
am5qRlSufp0CLa8MM+GRaBFdjFtY8GZyhi65WHasUddYk1gNwwYYy7qcfQm4aeaWFcidnhq3I4vL
Q1sstmkcMZXXZS36FTyjDEGFY5QvgUQMAiLXWLtT1hw0HlMPV6gTwFo3bXzpTbZ8GlkiLUINzRLE
aszGrCpZbUfqKJrcbOEUDvEHuqc8+l3k1Ad7JKz94Mi0eqlomfDV3H7xyWdF9mIyNGU/F0Ehk1Zp
ljzzCFfyrxiivOpjou+xanvC1rdohJkoJvbwzkS3ZryTGs4XXwX+sYn89pDhW6G9OIYxOiviDN7a
Xr8mFcEbjh2H4TogKr59Jv2hM+6RmJCS5ZkRfr4midcqi9NtNAz1gZbyDF61qB5nP8zdle/awyPm
+fxOhdUHBPjn0bTldapNfWBddQHD+EDI7K4yvzP0Cb/PcTzch53LleOJT7Z1j1xpZYeIwFZ9FDO9
r7PWPSkH0hdS04xYs1axjq/TDrvPATGbONt1OV3WLS4hNY+xsWrytMOozlVIMBd7PiBzCOxbWPjZ
5dg09vUcz9l1Le3uLo+9et2UEr9ob2RbHGfWW+mr/qxVhf+IdFAyn1sP1jUwAmAvHWoA5kcZy4WP
XivJPfsEGP4tqIzhftBheiu7TlzCG3S+poNKw3WTMYC2k4K0wJpQqCvfnmL4/47FPH7wmaz1Yftq
xkN1zl2M0UVM+pdUwghWNmjjZi9Z8nYGm9meZBrTDEAbBS5mvaywHlRaVQfQrfN9FUfBhZg6OoiR
AGTSh8ML3MIac2bb2vFpJLvRWdM9Y6xI/9JLr9QohmrvR117oMolItWdy0cmNSYczrRjjIelTaSH
jpvniiCb6gONbXvZVVW/B38/nYukzbNN5aNUX5WS8iJiccOnEUDAZWReGOuwd/vb0OyxzxVJwAyZ
rmrzko7aAreQOdDzTZZRcAdgloG0FMPGzGFz4zgvzUvtTjP8ZHBI3tbLXDiurL7vJSPYgLA+Ji5h
FdpH267NrZWp+YCELr5rc1k/Im5rn7xssrf9OBOgleDwSuFarmwRQRwa58TdWBVREmsZzNF3xCK8
h/TSjgwI4co2NqfqpgcwvC8yKBJrB2D0tSnc8ZHGqHHpxBpLbGyhk/LgS7nwvMkPrFvXGZhRxbBb
O+7djyCLxi+VZ+lvsOnd78xYVLwTleraNZnmiKCSknkBCDTCC+fF57hpPjMNXdINnSXmsE2WxENy
efXJ+sxBLMuiBhuxpCPabtOs0yUy0SC3eWuC6WFqGLJnDz/TFcVn0qLTLamLaQe9z7CJYow+Uxnd
JaBRfGY1BktsY/GZ4IjlzbiNDIurltFAsg84gAlReBojdBL27xXs//VC/6EXyjtwaXX82epbuKJ/
UEAXHOl//9fla1y8/7UP+sdf/NEHVeo331KOTWGAVppePH2GP2AvrqTZySwNKKeEt0I01p/Js+5v
Nl1ThpXEwdIZFNa/2qBYwSiWHRpt0l9gL+5/0gb9sQR3MB1Qg1GsAgddSJ7qpybI5EOn0dPipgq2
k791Jqga1385G/+m8fn3QywdOsej0cJXxlX2U8th6JZBuT8faGdAsPVWBugUT3FK/zzn/4ujLN/i
Ly0joixZKyOO4hZfW+NrOb5r5x+K7H/6IT9ZNUhJspExcQgWbFfcTjCx57df/wpJxf5TVUxnHOsS
NlBWJ1vKnw14bWZUSdhTnjpG0XwrscJg7xSDuWXGPx+cIM1IESGiSWQkIsBC7nZgaIAToP7YT2M/
7OOqaZ7MaLbkmpFmsmm0e2s6ee9smMsPF37DmgZMQWwsDZlf9kFwDw+MSbSbdwkxX8gK3cRNzq3q
kRqXCKe8apN4XrvNyDE/dAmrq19Hgqk8xLDUcKPLrKoWUzqcAxU3lLpNx2hUZO6ZoAGFVp6IU1Dt
U3QpakMxy8qgShLnw2bX4aUd5h1oEmq2DfjP7qLzQf/Hmv+MKtAziVt/U2bu4rvIra1nYIFu3Tnf
2yZ8h9TUj2Mx2bdD0Mm9gX5vW1pNwsiXHMysk/auTb2aHXklLz3UTtvEIptsRNNyZ9G83NsMxy5A
Ok/bcvbMCe1nKy+DwOJ5QCi1Dssuug2SfvgGQ2G67WeLN4EKRnKYeyipRjy/D4UKnqMKVxvVfzY/
YtRwrM0wy/emGY1sjaVAfxg1+/L1mGT6yTdjLwKSoO3bvhd80HKCcbRdlkiWCNfSeUXqI8CjvAo0
HBo0X2we4MMFTgG5gu+XIl/TLjS2xLhKQvtdtxDahkkvyXHjoz2b7z4RzC+jSW6o3Rnxs06J0hUT
IthVE9VyXwz2+6IO8MEQ1fMhqTEt003hIjjBrJ86weflI98jAfp8yn2nfYoN6OBsmd1z7nUY1/Mh
oJ3UAIqFzkbWqJkcwwL2it8QugdhUuxBe7Ltd5QK1z670q030gujnPPCk0ObAIe/4gDmrNZ1nej9
kHvpIXGS/j4t5+5ek5uJ7sZfmDVeTI5eCOtOZEF68pgbrWyj7LY9Lpprz+d0rsAhBJscXeuGxqd7
pQc/SY4JknXQ3xT0MLBjCSG9YTIMGjTEqBCL+4TcG9zaQ+xcm+yl91EYir20m+ANnDxU4NE0gitz
8Ok+pRHy/hXcx46yNbCvp6gxN/DN1RpePHvJqqkvaoO5MUCP/qj8St0EvJb3YAqtGxd+y8VgO09B
XrPTgyMJjM/pBUr0WpnHuqFZ0RG5Mq6pV4I3jRsDpu1Q6pXFNn5fIo3/sJPU+0Dqp9et0Q7nhsrt
LfKF3IZdbUs4WZ7YGq0mWKX0l/MRiBTA4zwS59dyJtt+zLYRZAO6VfAwcvj7F1kY2g/oKOZtMHm0
yKiO5d5zi4bWjz08e2bQgyV1oluR1+LQk4CqqApHJA5u3CNaRfH5TaZsdOq8y686axxeG8sqCBMI
/WvApdYDggj09cBdje1YS+c8mOF0Y/WIZMKq8W6SuClep8gZbptpGm9Gwt6uRiBJF3JEWkDusnNO
KxQpsqbcJjNU3cPXAjGAUe6A2sDr144wOUAtl8UrMwN928zCLag1g5QdnlLOBi8UyQnBID5sAtbA
vWRldF83ffLdmVV7kD2LUGrk7Z5bAyOH8h2YD5R9OOnDfNNWcbvhrQIYUtj1ORsU/M6orKOHmel3
uApBcy26o4h8Nd8FHIsQ8MS3DR9MWc4niFb1GR31tM6oaup1ogqRwDtM/KPHjmEHP1Hhjgj9o9P6
6EXQVWwrsXCYozQmOVpZ3BMoJpH8+EJvxdQ0x98VNmR8TDtwhMbWDboAILAg8aYPNOdhLOeRyDf6
zEXW1G9DrTXLWJ/eZqWN+DcR01qzCnyNY3/eliB4DhTX/bsrEKIQ3+GcP/UjQxkTteBhOHtt01K+
gevFfJGhY/hofdxCUztiZJEC8c8iNzEL5RD0g06Eli2pCLPjLoog3N2th8a392izbbmHZ84ufUFb
0thcfR6SIhWVGYo0skUmsGlEUC0iQ6IavrijBpjvRPxTu7EMEj4QR3xKm0zC1+5QyCIDoP/01Md5
vtd+V+xRJwXbeJaCptYSnVwj6RTjInwou1fo6ProAaxJ6c0mDm2cVBwAi9IpnZr+ykeAS2lNAs22
IXbpUgEfQbCypBXhHBgPRAtO5ooBI0kIxCqF6D/7/JS0El2EWyrdLXrhmSxM4F4rMVLd+DGyKTm2
4vnTtRLbi0rt09ruVF6xdwdFa49wIQ5LTm5wGmePlMEGcQ8kSOOhihX2VgPI09azZqznLpKwLrOi
75/qmHRR7uSNcs6BLLGoqxZLd02Pgaff8PbsRgnXqoz0afChbhRFjSarVgaNggYGlkZlFX5q6ZaX
XeujBv/sjA4wr7aMqvx16SNNJ2tyvLGayX6V1M9bqqb5BF00PRFMGa8ZBZM5bYviPeEdfsQD0z60
qaLHG3rhjYqM8FonnX9fQL5YKxsjfdxUxd5rLPWs2ZCSLBObwUU2FOH0uwrGDIzxRuuUjB9D9O99
ERiPhJoGqNkA72w8Q/1xnVI9Bh8TMK7taFvDTtj0hNGGGTDIUhYZa1FZZ2a3NZwxfim61rv1y36E
yNE5X6xusr/0jWF/SZxquuJNpXZRHRmbKY6NDTor9JQBuXBzaDR3ZZQXW7Mp8q2RWuPV51nXDi6l
svW8azMVO1EUJS++Njk79CTgaEXluqDlQGtKit3olOJMxEixLfxEH/NJW9uqJmRrbAR0P7jP06lD
U3QdeDI8Yn9Cgv55L9M2xvFo2IyyqVDOsxePV25bBFsk3TR9bSDHKzQw6bWok/wI5ks9+wGsah1g
M155MS9DkKhc/hl4AxNO1Fc1YsBw8K18jWkzYgmUi0QL+1c6jVcsCtPRrILi2m1mYEql04Voqqrp
SeBzdFaEXydbZoItAsTUv8h8Qku61E2urTQC+GohBLQ75A2YsMDDE8ZGBlY1Xtduy6ubDB29d+sS
mdY45266MWVDu82TkU/Bn/VHv8GyQcxLixlAZ4VcF25RPnS4cncdCw57IMTxZ2mb+rpGQokEVPUQ
IhCzTYOsTjV+uh3oA4POU1oYD60QqI2AMbNjtq12lfUoIkVIawbrE1EwNArwqXt9jfqZJsYeVVb2
JJCdbnPmICfLj+XbpzHMzjH72MMg3ibfQ0w2xqVFYb74J3HQbGPULyj+8T42qUvDa7Cnraen5gh2
FdmYNfWYBnNaU+NK97gaV0VrzbeCrMwIdC/dvHXAfzwQYhjSHUbldtFpJksB//QmsYD5rsq5Dg6t
TOx9LKz5CJVX7Qem/Msvunaj0VwjBIuu5Byb7bqL83tzTJstPp5iO1eRsddOSTav5ZCrOhUTUDaz
qO+t3sI4nMbGGffADWMWFywUmuwhMd69Wrs7aRfPVoctAABQcMHPSIF7lqycTtg2O89rhm2JJG1P
w7hH7RjoM0bIBqtsLVyar1GEaN/J15qRl4kui7aHyr+5hfEN/eM10xJrZ45Dvuzb6iPQZKQUc/ww
lBHpxB6ZhKxWe05Ev8acX2xCPE14Arxno4AAohNsPqu4rYONNxBjn1qIr4Wnaac7lU0DteL3AugG
K9eZNJAIr0cMGlxWRRQC1AmJ0mXMEa/AQnX7eU4YDHS9c0hHie1x6sZ+OxJQel/BCCEhL8QcusrN
6BwlqropirR6NkIiHHmrkwEKixB3uItbVmIZ3GRelR67fppPtJRI0iVz9WBEZDBsyrC2b2yvmW+S
UDX3oN3SLW4oFy/E2NBKnpXajuQZrwNSdPeZPyc7AjMpyZGWnAhkmBAb6/rNb+b8LEm5Q+OaOX6z
GcqQpNMd7e40PbfFG9t7+TKCSbuUfge1qjGd8ravE/LVzLIbboJ5Ko96QnGbGIwdtIc9zMxzgV8Q
Gjnw5oaruAFK/WZHNOvXPe2ta1vq5LZwdLmDZde8qIb91WqUkXk1wZZ7YTTpnkA7FV+CyRXBqi46
60ksb0glc8J2Ii86jEXRnaPYsy+jvNVfYEM5Bxr5wylzwv48GFP6DSprgKOQQfOq7DRUR7fKv+et
K9a9kvYrPfcS3jhxESeZmvZFo5EWK9gpTP36goinuAVqNxnafrQKFxFDQCee2NA+uiqN6T3tXe/Z
LN0Cg9PsrcMwm4GdZQkYzZwxjxPNyMqjHPdKZ4zDRk0NK1mSJYek6rNVhcyKy8vb9jRRVWCpt2Zy
krxN2FbzBr72g5Gh0S80Gdus8isaN96m8NHwp7L60liJtUkVGlccNG4N55+d8Z6Gdf5Qpnl5oefM
PDZwSgv28zleMbDlaeV1xgGljZEfKJeU8T7pDPfc0DhH2SnvSRvkRFF3enuqmIG+bxw8ogzVF7wU
sxu2isnryKjhManT+rnqqtHdVwZDwVUM8zRlOOYE5AmlbGlsQxe3tiWHAlYaek0m6GYPe32AVGd2
7yFz5FVHe+di9L3ibLGz/VZUguClwIUzYqRXc0k+2aq1jGyvsV+uUciT39dXQ4SVvNJXyJbCq4TN
0CqxSYreep5TY35UeHWbxCTQ2v2uC8FAnHeav+oAki9wr/nkl213kwqaDDaglSfmxBYvLlduoYQG
ty1DmTfLqL7aSTt8xSF6P3d4W3cuGtSNgfx0n9QzK3tlWFD6uuzeI2xPr/HKNneOQMhFvDqWxqgT
u7nvO7SykQ0Ov7T3UaTcCzNVCE7TpnOPUe5TmyZm+IYct8U/Qq/esQwySMLRfaDU4X2CW/trkLti
U4X+FyZBw1kgRdvzKSYAkVrfA5j77mZec92XeoLwE/S7PsUIyHmbkkvfn4d937icsdLz9mSwQOQ0
fE6KFbhf3D6yH+K+JFCki3lgGxLRyHjucU0rf+cYzl5bkXlDDfK0TPCux2pWp7r+H/bOZDluJOvS
r9JWe7QBcIyL2sSIIIOkSFGkxA1MI2bAHTPw9P2BmdYtBaMYnbX+F1VmlSolAoDD/fr1c76DZ6Id
Wmcr8zL8Wvmc/ueIhANNEc/MaRqmJlKTOVKrqW6JzVH0/ofygbPSiAqXcNeiaA+tNxX3YaI5H1yl
RwTBOOatEffilxGVJaqMAcwr/MarsIy7O0Kz42NuZ/ZHS2LzxNU9h1r3JS1JDYmzZl8w3W57KUhm
aEf9Hka0E+QDhIWqzao98Nb8Y8uMu+pGsgJ8v9f3dd49Rh2HpqOrO1ciqqZ9O9QvsV+6AXxqViwK
wSsmUi0ohN8fKeXcq4Gj29smUhn1b1X+6tq0h03dym8CEMKXhsN1HFERrvtvlZ6m+rUhuxABXZhu
6JYgGYga87EztZHcQpSA/m2S1xFZdoQ8jytRV5KDg3Kc2ZrFNVajqc4fywLkZWFP/j4GMbiRtLAe
HbP5OY4YrvWZUqVWor7S5+E7+OcCDbfJ8aBts0lSuKtmAytBweEpeSVGoGHSu+L7tz+7hfNU4C4k
er6KODXrAIcm3vfGTHC16FOI5Yv1dRqGgOhdzoWZudP5aNc6kYe5Q+eMNpHWecZ3CyTdtVVxTOgo
QSMl4xAiCo2g97XwV+wI+4Ota+Z9M/q/1GhpTxGf3ifTdOt4YzcViFjsjOGmQYRIsKNd7XV/7Eih
UeXGaSPCRQE0XFCvvu2CAjNzkQahnDM885Rp5JA5UvYaIYqDRf+u12jGJbJiTKo9+/HigoD1TWfX
W67mGwBNCNtyTgWs7miP1EluTepyhGEFZsQqQei5zSOZb97v8J67FOgtF3S5adtvFJt640jajwY3
FnvRIwoolgw0CjccXmcXNIfum04yWWAmCDPCwhBa+Sf9aiOz9SkHFBqU5FUes7zNAoeUx3XI4F2p
aCz28MSnf9ok51GahjAEfTgbls3JRe0kNEytSppgyniKJr7clVPTsmNP+veJ1P830ghRs88HzRGG
CzrNck60jDC+5SylVgfEUJP7mIdayuTmpYfMpKOZ0/74ICeDDmI+xzcdepYLz3c5uPhN5me9Xl8I
zm+QAnNGc3KwMUWWjKEuN4FXaDTgS27QUcOn98fLibDv9SLCZGAujC/wNOaf5xqjwXLR+iYyhZbW
rTvEVBGRK8Lb3NRn1OrmiL7ERyRRUyS/f+lz40eYYNt0GP1LGsGfl/ZtazQiU9RLk2TCj2u3EX0V
GsGupudqhe+Qs94Y0cL7lz336QtLpzbnzSJa5Ojr95Mc0fhO5SZc1lVpfmUU/ScH910QIRNAqcD4
ff9y5z5IwRyDbN1bbAcnDziqlW7gjeRyTWs/KlPt2fwTvBO6+oVZ5kQDzGEbA1b4YPDYgTPRnOpd
/Xn++106czd8b17H5hR2P8aWsalxwgw7Bu+f48361zhcmkkDrfj3b/fcoBVkRXB2vtgs3nw0rmjR
g+k1jJLIurdRaN3IiCn2/auce6i8wuX4Cv3kG9KgxfFzZxVMPa+zAKHVHEX4sHENK5UX3t+5G7Je
7SCCrjzAtj+HSzZ2ZT8R6BWgbCGja6heHK96ef92Ll3jZFJL7NYkqJgxAlDiZibQ2/KKS/Sv5Ws6
nU0YfwYvh+HxRgzt+6k31GZbB5La9SbqdPPKrEoOynCKfI41ZhjsmvpdVHPMgvpPPyApvzSjvf30
BIBGjlD4/nxaFyczmmVLrNSVjx8FNjbCqdYBV56pY66luCClX27+6XPlemh5fOoopNKn355iW+VN
UqigKEcKFGe6JyjOvVBKvB2L6N0Rftu0dk2gAScfuB8Z7VxnuQqSNlrSXCto07I/ukhMLgzFM1fi
JjzbJb0FxpN7Mkz8JkmwD3lVwNSGg1Nb8lLcR1mnT+8/tjOvCeSwqQMPW6oja5m4fzvrdmSRweV3
q2BO9G2df9U8lClZuZhPr96/0ts0TY/ozt8udbLG0qNyFooN2KTep3FfWohwB7cFFej34Kn6cv40
2dRjxJiG9UZZdPf1Gn8ecm8c1LPZblNOf/foY5cAC0EDvLAwv9peKkmkHIFuDPF8E+bsAy1VCozz
nBaxr2q3udmm7ZXb5+Mt+HI62ISb5GvabITXOcl84UatP40Ry9zMCs65Hi4DkO/26WKHvFUTPuYD
cGRx++wXpX5r9N7D5DjJ12Lu3Ksuzzk/zXFlwv0EGE2OMFHwBwdGUmJzMmsomQFW+FSEbIxaJwZ5
UjzIwbuZER6uiipT2yZboOSJcEFtpQJP+lDhV+1N90pLtW49WpUVcLY9bNoWXhnXSTe08NxjZqFl
SDMCqUbmazRD6GLdaNxYTDA+TwtO/cqfG/2bu5hc3x8BZ8aaid8HBQdrFiX/yVgLi15RfUw8l1Rr
jr3hiwNvfQyitAYYMoZiCN6/4NuCR+CTsSwbmpG+EHj/HNzwWfp+kEUV+F5LAmJSFVtFUNbREbLd
h17UHmNar4+gxKMLto0zny/V3GJkQ4vzds9RR1OvxZ1TQlKbps+9MxgvivOeR6Cd6c9/fJMIPJiN
6HXwn9PSkXNR9ptTVwZFX3MqAtyGOG/Z4aBPy/rgNFnirRsO2MlIQH3/z6cp6qolkgr/LxX0SV3n
Zpj1iqosgyaskr0aysdo4V566VT/4zLAWiYpAxMi2yvMGX++S3pATQRELw/ALz1P0yIW9EbCZHIh
/vEwpdxAMIUwit3HG3amJFG2i/ouR1fQDZvZofEq0rthsJ0djacf77+9twPF0pckLtOwoNHap8sW
RhBZWrnituxCBKANyZ8h0MlAJCiyS3Tftx8gF6O0oTSwOdA+Xb4U2pDY6QruTLMeY6E9g+r6kY7i
EXP0hRpk+Zb/LEG4FNtSh1tjzj81SSFdTKZSQ4gBom0r6JX6lU04S97PpIhCNkIdfWGAnL8iLHRk
bMtHd7q8WNL1gDNmgTL6q8yXXysMHqLOFOQDwiXizvxHhsllmrd0Cm/4mlQdXPFkRNoN+442dLNA
67qriRAZy8ruEke/cJm3BeNyGbaGeA6oPk4bCr2nj0nCvzroNXOBYxLiKEdWxPfH4dupkqsYOsUG
9l7nDbAUWtBYYunNglrQ0aLTg7++++WWzn2qWg7UvXktpku+LfPtSslVmThwbtlQak9tWyEJVj7b
vizwbZieQ+7ThisxoN2MPqf0c8khdjORTb3SKiuL18QkE/1EgO++HRHB55wj7wbKonmy1QNQAkir
UlIcLGWBWoAsyOKcT74J8BY6mn1hjj/7YoAgM+IM+EmnLwZJQpxzspEHdKfLbTr56ZU20ud8/8Wc
myBgfy0tJSzWb0rOwlIsI1GVB2Xr4gOq+kDPjEfPbS9VLWc+WBtTDKpKILzsYf+cX22sHaVUJRPR
KAVCljA+jI4+7t6/m3MzkEMJ4JFA4NDsWJ7pb+XmDMJ9jDotQzwE3ad3WaaAocEXafJvmGj/eRXN
nhGZKEvGwos/3aHCAXVIuOUTnbLwx/Ls6sS5L+rw+f27OvfxeHztuF7o37xxH44N3te54uPJE9v7
kC3ZXEZo/+CwpdrVke19x7aQHugWNheWqnNzHopYi7qaTtmbTQ+tUz0WVp8FEUHNbalBk4l2Mn2S
6fyR6frC1c4NeLY9JoOdneWbJhlgWCSkYBwDGclsXzi2e4/FUdu8/zBfffanSwcP0TVZjgQy55N5
1e/MsbNpuQdeN+hPCXaGnYbieBWmos85m3OHT6nhVeuuavs7NZXZrZ27Yh97aDrnSTocLKdyYyh4
m7Bq0GN0XXppd2ucffIuO2y+TCyyp4VPHTa6PRQFq81ocUzQqq9G61drVGXNIXG9526kO+HKmEOM
UiRP2dA3h9CvXmIUHbOzkOiGwjrQRfIJVNQkdi7u4/0HeeZb40ybEhT0BZzV0wUxx72UJiPlNta7
H3I2WuwHiCnDHP3K9PX9a515HMarxhjvGg3i0zLGhMSrW1hTgzk0fug0HDaFrX9tprwMMGalAKuc
9kKFceajMwxO7KhoWLHetPX7Op9I8qu4vdT+HCcRZGJUO5xj1PNKQKr7pOpBbVBj9ME/v1fyGvyl
I0WBeDpTWpqP3NBrqoC92i28s5qudH5PNz6C8hc9TZ4dXShtzr1JSjbaAKbB7vc0HIJvBSAeJqdA
0yO1noweVUIp2vsBj31QOGyk37/DM2sON0gNJVjYKBZPvsAirK04qXi0Yx9xcmFhR9bJ9NvgZHX/
m0v5kEA9h4IRt/ufC4J0raQtSrZohl+VHwigh1znts510hnGhenr3BgVCz0BH8LS6Tf/vFSPJK6c
6QwETdE9Qjj+advqMW94f0mk7j0An/94c8QEhukCcI3J8cnpB2iMnLWZzVwGszmj8XOHh7qrN5jP
/w5R/o+nF2cmZlrqZDIIOs/YOJb3+duqKmfIZXrIFjCP7OdoHPferB4vDAnBv+NkVv7jGidjwtfS
LLUsroGg31iRZi2vwHXbD2bnANTOCV9LIh1M1FDLTUMi2qdqqMn8tjmr7YizpvnXoYYsE056cepv
NfKMgddChkxEW1/NlhXfm35ExvUErSqUerkvGsRZ7G4JMeyj8BDbHocUOt4s21jI7iR8Gw+zXyC2
KnH575Zsq73eQ6B4DV+4I8Sa6rBaQJlZUt/FoxvvjbqZDrmNRLMXcXHTEy9Jop7/mFRZs+YJZzui
ytD8xAgFA8SJxaoaZrkNMWUiFs6GY2XhBByStNu9/3jPjU1WcZgenBwuiU1/vkEw0KqdHMYmMuGv
amy/erG8s4S2E0UFYHCo/ovPjpqbYo/2PQdCJ9ez46lUJNeWQaviped0O5jZYWjLC8Wrf2bQ2Jwa
0vhbqAz+yWWAL8eiHv0yQER+L2VSoxn0vqvsE4fQNwhS1p1tvkR1eWHLJM5fly4tT5TN9em+wpdE
AsjBpidSTfPneNRxCdWWdo/RRc8JLfXZ4yi7gM2a9YoYPESCAH6ZyJXZH2xU/nY6aAehd9rOaK1y
HSIMZcDJPeednGD76Tfb6Nmoj0gBwXNHG781HHov7ryJjPCjmcE09WZbraDAkdHazqDKUn4PGFz5
E8+H8SH18nlPBoTa4ejinxezvY6bNt26cFyflLAvvYpzczq8GLgdHMPxQpZH9tsckeiNXZRZXwaE
KUycLq2mQd9nRttfGFnn5qLfrnNaGPWyL/KKCICAvG1S5Ok3rIs43r7/uZxbEB2SSzhX4LzNOYUn
6cqUlQJhH3DoBB1pwbfp5nOVxWjqm+mC6ezsxehXsmfxcbedbiKcmsmoxDyP/s4p2InOe8jnOxSg
aKnbS3CfcxMBIep0MBbL3pviN58m4aSoqII6re8JhyAQNJyeq7z+2SZoFmLnwpM0zo2L5cybDSwS
Avf0nGZuZM7zpU5Lxxyy8mwaV95cDweTXvymElocWFJBv5S+eEiIswymCFNDVCXljReRa+lX1vTJ
xRKEPSOMwPe//6bP/jwmRNpI9G/904lxIMlXy2LKnEHJn8KPnmKz//gaNfxfXIfgXIwuiDbeFAdN
r02xRI8XsBOVdHPar+WkDUQn1xcW0nNl6xLzRYtl+S/35DsUg4+DA+0lrIAA4z4S16G8ryv7KvWM
u7xSj0XuX2hUnBvAv13ytGBNZytHo6cXgTaM+6irfvpWjrjduaqr/sKeQ5wbvwuPj1400YNvUHHt
4FlyHt2CacacXtpY/iIfxVmDBfcIZiVcZmGlrgtm5G2iFq+BZizKzBrRn983z2AP4udQQfjvTBwL
uNrwGcUt+JHZJwqtzMlYDRtvN7qD9+TZzJrA/RsEU1ozbuZsaW1W5i99IAbdhQ07Sv0lrbpbpDhy
21LyJV4/EAUvkm1XTCauecNmsTftC6P23FPwF6cuLQ7G7enpPMHJDeZsSeUn5wPubgN/ufVsE+VO
z/S5TabhwgXPveLFmYVQxqXZejrrytSIJkUxFCQK/movu1ruXkmtIgI0viJ0N396/4N51U6cFIQo
ZkxukM+FbeZJwyjSiJJ3vLwInGL21/HQOR+t2OgJnZ3s67jK8yeyIWCyWignX+0CXgyWtuhmQP1I
+vbaQMzIhcdw5rlTbCwWaIIy2U4sH99vi5zvTB5MaJEHxOhY27ienJsypmyc0qp5JrB+DtBFfrvw
IM40MVEl0PVZZm33zd43Gu1Zhj1fdDOHSFlFZO0QpIpdE9bNnvw5sWKkoJy0iYQhvHU9cSaD88K6
FMsmzsyViy8cOQbAOw7azD/vXkca4RRtUuBbTgVHI4uvIRFggNFWl/Y1T8Y9tClqZCxWJDbkNJEN
YELFKgEt82EQg76bphD07mvWZjvrnymLy308MKRwTGU7RH32Hkn+zwkxNlN2v7WcNN6iFbY2tVa2
QewodzvGnbvxomuzysTHTJTjHZ8tJrSJD+E59jr/KtfdLzoBCRc25ufunxMwPOjuckJ/2jii3ZYC
fxHcf56NH4lsQovqjMlzYmjx7v2Xfu5SCK/RGuBGZ9lYqqDfBhqHTmQzLssSgUwEeytvcfONMrvy
4zx6fv9ar+/t9Etbur+C3SvL4On2v9ScvBuKhM1BD5h8BcAJCNI8W8Y+lFVP3lRuXBuQgD60oznc
mqYW3QPyAjoCJ24vS9DWrz/of/ANF/ANSOeWb+7/ogTe4Btuf/Zff9A5+/maAHz48e9//f1X/uY3
GAaxvEgoaQp4zqKCYxr/m99gLFN2WWE1+Pe/oNMiZRGuu0THLjgHagTS3Jc/EjZ/xDeOgG8hLi4Z
j/8AXItYlHH629DivAfFo0N3QoBsMBHJ/jmO49YaexYqcmzCxn2asBYfJmFo9cqec30zxYVSLKLV
lWMAYgHzovqtPlP5Dsz8ezTy6miHemd+xvSQQQ/P6/hajb2w1qZUI7GstTU9id7qMY7Dn2sjTnli
idBw7fcerg6JLgOrbFz2+26YjIdONNWXsg/7u7n2AXd5iO87QA+1O2NFrIddUnAQ5tZpgQM7Q2nv
YgLdOz4/cUV0HcGBUVSBDdcmeGfWNLl0f0esPQGz5YykOUv1b2lHvs8qn7Lsh3I1RfQVMurVMBTj
HU69JkLOGnLvhQRlt0LYk7mHaqotgPBA4+W+mUz+VDS2NK86DxeyAtg0HSLEzNj24QxqVx4/EKhd
SFzdimThQtybHoJj30qjhznNaFrnsKtSN283Q1wQIRc2Vb9P6ZcE+P5L3L1WNUdBgpbvQ42tptxo
FsFakmBv81MrJTlOcjOEetWqAK9x0u2L0IyEu/fw8KEnqRN91tFvF3VJuBb+3VsB5YA9bosq4WA1
RtURQopqHV33Ii8qs21CVEA+PrMZsBrx0Ge4xWr6FFBMUeEChs9Ub/mLXzDB6i+rqMYO7y0JVd3S
bIMtpZH2excak4ZFGprSAKygFSYPs+vdliR5jfS2SBH3UAV6MxjhtVnHeYjKp+mXgePS2iGuat5p
IwpREsecIe+v2rbrJOKZqUhbUa/qpumHuVhlgwmQ6HMUxoABvowJe7P6RzuotsBBnc1zHv7Vav6f
Ce/ShEfPnhLrP094N18BNX0tf/wx5f31l/6e8lwmLOrD5WyX/hkT3/+b8lwfCLeO0BItwnKwydT6
9wQo/P+NpIWl3LeWXsXvyBrhwvt26SdxumS5lP/in0yAy/T22/TH5TkTXMTQdKDpi5wu46UOgaSI
M0gvkWEDKO2t8oiAZfoEwxtPaGRf4r6cdke4IBP7wnHll789QiPzK2612ZmCcWR/z1eBmdkB3/3b
S/jw1w38L4wQH9hlt82//7XsIU9uCwfSIta3qQXf7AZapAm9AiIVTC32zsEc1X1W1RSDriW3ujaA
jGvo6Vsq1R6aAbDV+5cnAPzND+BcxsR2bXkmD/m079d1E1EHk9sGVe7kI+F38FhzN4b9gDLsOJpx
fTViS2r2GL+IsJMkpC0JZAlbw4Y1+CMhbka0qkIPeAP5kkSdGHgwvXnIduBV+f9id4WKJ3Jt7lej
hIYAOqEh4ACP0fSLVmr2IFKPFD/8l0FsAX0AtqmIW7PVZ/AJ036J/kyYA5lamKIp5lasjnOgq9F4
RIQsb2viqx5hu4wfWgEcZ3Aa+dUrikTH2NZPv+KGO+rLvH/Ku3LaN+lYHkMDRgtWZM9YD5VZHmNm
6BdkMPILSfP8xWFM/GNDVsOWFkT44PckUm76RurVgUcFfzAi0N1Yh1SbYm9CbCaJwW2A9eDHfZyq
iWSEsYrvbKxo9KF9VLXYZjEUukl9X+U9ULJ+caWlrUsYkoMUchZjQue1GDaEstdXWWeq+6Yg7gIN
4rh3lJEfFLrKrSHa/iklROlJpbPzkbdjgk7VyS814ZR1zqi+TxUx8pHL9i4ZyukTSv3qS6cvXHZF
gRkAX+UbGgilEC1gcsfQkkCpePo1YAj+pNf8lUmvm2cHR9oxHAG3YVI2HjsC5p7TdiiPY1X5x6Jg
97bxU2WlK6vArrhyulnHc5HLbSPDHIZob26Jw8sepBNj7yPiFO5LVX+3Qv5nlKGIXkeAYKKA4Djc
dVanvo8Nn7OntdPeSbr8UHm83MkF5zp2KXTWRuBo2eoOofISFz6tWsIfXYLn9poRZg8RmmWC9mJ1
S2K6TZ5l1P+EQUqiLGQBDgsg8C75cy/JqPonznfnGx8a6kGKeNrLgmLdGLljf9DkbZgtH7um7Dst
0ns07NyLY6X+qvXjYt3jnywAHpb9T5Ktp/2UmNZdZPEmQtSyK6uU06Yg+qkgnKLjuWZEx7i5b69H
zGYELY7Ev+AlDcMHB+zrd9Q28005xNMnk53DnlREXNe1ynbk6LU/9NQxHhPCMDbxYl41NJ5tE/Ee
qY141MsQzUvyiOAFZ7sZYyfr+MybsBxMc5bB+Kf4kl/yyA2v8ib7MmhNRwhwXdxF3i9Cs2BkJlrh
xHQEC/MQN/YLdBX1GVx49xSZjE08poDlTWzgG8vKXwAa9uT+uZIcbZtBucSZjDEvCoJEuwuVJe8k
cOc7vx3su24KjccyaeSXznaqF1y6jFYXHkhthtWLwDp3nQKg+Th6S3inlpKZ4pVD9TUiVgRds5g0
LGh+tsCQs50X8xE0VaM9jJMsqUWTdL7hWKp5lvQdH6aqNcgzpSAkr9EAq5FTeTqDngRtBaB9PYZj
sgcLQbB3DlifUZt17hJAqz4bCWQDECkuRjlTqNuWAAPPfOa0ycicL31VDu33pO6sLwkW1CwKejGX
FrryWSu3KIuH7mZSQ2hfDZHorAcgFOAIrHH6ZEBBWVdOF5crwx7RSavZ2TEObeLOqPNJDh1bpqau
vO0qH8QvI+zK0rIPrd5o95WeP2h2d2tR3XLvrn0/E3i0sl1yG2s7Iv8xvCXsjMhYDjWCyJzjQ2Fm
nxqUGttuCTDtrOlb4pEmbPXdjyw2i4NWRt+JF48P8cwBeGl08lgV/bDN7X4kFhEstoHBfhslzfXY
qnCHvcIAT5L5G4PMznXu2hGqrSi5tWaLyCxf9tO6hpvgpN6Vlkm1SXJVgrUGkH1AaIgtQxvJstMx
gxVgbQlzy/NfkZzJneXQhNzNxprWvlU+TKWbbEH9+9cpuKIbziQHLLp8sDAujOtkwpjT+V50mDlH
XJtGrx904jeDwoWkIFvhbatBM9dSeHyW5cJ00lFmm1qhXw924gddZHwURejv6CY3R6P0Rb41efbf
GzkMztqmD4dUe+Yd0mlp+wB2ASnqxkDYckiWWkPKXmnqHaJ1HzQ++HqACKGjNlPYfBfV0O0jO2LN
YwH3dljn+1VsomRPS0c9oEcx8PBnzQ6ZajyiOtDIDPLGF8/uUbSLbLwG64qXMs+yL9gyK3ftjM60
J+iXjDgkPN6G/HLkdL0lqBAFh9+GSeRgZwv3wMGKyc6PSQT6SybNZiX5rm6svJHXZCID+jF184BI
rNmIOOararaEIilQxIxAkiDtK+nU46d5EOmafVq/5tQ9GHJSCrSKEEdn/ipz3eZ4oZgfZcpWYm00
fjDOtn8ounD6kGRi3vRhp66yQlprx8yxtzpZv8qHKNs2lrDu3YYztSpcZFZRDfpBl95OaT2Hykvc
9GCLaUP6S/rZdSK4IPo07Kxwwobu99pOgW3CGVDc54bGWg4N75AkgkBKpOKbSIv8J7Bixj5PGPGO
qAAX92O4BTlu3VQcdUASHbQHgsK9W0PN09Xk1Xj6LdsH7KScuvhpReoWv5V79EeMPmtrGIhrzBHK
okqMsxvZzMZBcrys1kns1Nf5HIovXQrBewU/FD+COeTNdTyRyLtOjVT/KbFOgyRFiDlu9FTvD7NS
/loWWr3vjNz+MuRdQth1lqRHq42a74VIHeKjG6tHcmCURmR/wfysYxHNYD7rBPGkK20ss50b2/23
KjWqdZsPS10g1T0e43yDO6mstgCJkmttXIwKoBhSl+FXxAcMQ/XRV01lYSngpGQ1VHYCkcELm3Wa
VPbdZIZJMMel/GZKcq3IB56y5d0Q2rSUSGkqWIeWhPHUbsqjb4YwaUvZ/vAIAJYcDtMz3OlZw4KD
3WH6ReOQqLBJCx8kx6x8A0SnH91Ql+EmspeoqDgpCFiVNkTfRHvQKim53UTEuy5LMpgKHH2vC4q8
eGM5o/w2yo7j/Bh1GZQTVmd8IOrqr+JLJabxCB0DoDzEQm9j2jH3ZxAKgGN8mswtZajzccwUZdlS
MELy6a1sk8ZmfuCksjzmoG4Ci83tpqgGJuM6jdJVIU3gIrHdsLj7RaU9lJHfPSWmiO6igkqjtB15
G82vv8JXn4W2cJxCpZZJmVDyX21KTZL4LuWJr5TxgWmw/CGkQ9tPi2jvNpSJV07ERLQqan7OAtnZ
x4bWPcUJgWQrQ2leST5mPe2jwpmuSSrh/rt+2NAomQBHpOoLwnqYytNS/mKX/OK2Yw5/iVugk43S
tBinXzirkv04hxU86cQnrHCghTLR+iHoWoocl6yv/tpz/0dNi3FuD2GgAlwaYdjITrvZtUl0axRp
bRBpproKObNaymG3XKtU1SDIlvJeKG8DJFq+NFMNJWMoedhda1/a0JxGYrCF+euXEDFBGN0b+3NX
iaogY6wNrITKf43n0r5zndbcRi2wrcmiIIx9nmwb6eMHN8JnkjY2ZJW2eonCkoFZCnXViB5q8iDV
566zrDsweOOngYp79/7u683BzPJjF/MpIifkqG9s07SrM7fXRBNoyRJB3pCgOEk+NB3I950Gan3D
UsQAM3pGPHQ0bFasU0sKdgX/m7rZhT528/6Pej2A+nNLSmYBJtHlR+HIOT1Ej+AkmD5ZIQHtMJKA
EWktEIBOHedB6/d13cUbpuZ5O9FZj4lzp4JKJZtXN14+UySuD+lgqatX1HMX2tUPmeTuvedE0B1a
yJOhVldqpVr7khyVhuubzSzCWo/mBf1+sahl+PPfev12pwmZT7hCR2gX68lNJJTywp92FdHzPEus
KH4s3F+9OfUBlMBopxnmV1xpz8DIBOoayiXNHqJNhxXppq9N60svIQkls8iudb0QLybi9hHvrCz7
a6A9HvGZRrbRLRITk5EPumAqCSIfuqRuxFAyxoJ6NSd3ggKS6NFRTNcI9oZNrTCsVMsMY0LrfOij
2vmokXb3iyajjoO+tCxtRYuVLY3lUPcOVX7oOiYw0hGp2dkssy+JMv5Ps7WMkBoAH1CPpVYfy1nd
A/he5hS4IhsLIOFnn2xNqNoJJ3/keG7NMZS3GZrCY9oB6O4NWg5A5PqnaNZAzeNmzl9q0WXOVQtY
uz+qcIh4SAmh7rDw23FrR1msrzspwhxgjUg7GE2QTLXG2nBDpflUhRAqGyVgI7nOnEeHjJJmE87L
Pwgp6MON3nA6vQ4TFO5EtVBxXyPpIF0qF6NkNaamr/U4Lckbj7njqPSr7cgkDPRxpJR3R3h/2kSR
z3Zax8bNRqTxrOaZfBciqUvDXjdg/+t14ROPOdZs3LzYkt+mtMt2ddIm+66nutKzgRFJ+mi7iUun
e2qT/MWt2T/OoyG/eEMuoH1PSc+mkmfnL+yWq3nm4bPoaA+AbMTBYOG4zwT5aiEC9nLt2W1+aElK
/zpOhFxak0FtaOYknfDZZjvRevUHdqLecVI6tKqBTb+Tl81zWbCXGcH3HPSR2ahd9nZl7OfruGj7
YW3N+UhCcD50O2OOigPoOXYtpStW1E7ufSHq7kk3OnNLnmb11W4IBMJxPF1Lg93zpi5nVoCWfu+z
mdJQUiqXt62bwJ4JLWaTNiQ9TXgtO6PQsiCIVPbMN9IQTw6H3eAPW31WpAOOPJViJmaI3eHKTqw5
QDikrpRUdOVMFAR4RJclNC6YLu3JpQFUmOoz3g/vaAy0WaCj+sfIkOSOTG55dCIeHCKLaV/qpr2u
vLJ/QvvB9n6Ykr23dICQZsjbIqM/5CZsk1FhzL88vtKZXvgsv2RO8aEfXfmN7GC227od3RmlBb9r
oGsOO45USqJr7l9/9Wj5NLE8FLP1ukLocJzEkB+M5VMdl/ldJ+BjQ/K4fLHVCGO5LlL4RYgUtl2f
0BlZNq/JqLOBj0dL3etlzZupUkqR17VYllEJkiIyp+sMGS0B7vVAX0fA5KGxyt3l7nQ9RxAtx57u
2uswBAtCIRGV4FbHTpturIiOh2gmdf/a8SkFwwfzbb52wOatYAjmB0h5SZBbFFQ5wo5jFzoo0pb2
gBZpPAZ8KO6ahiOPfmnkzQnY0EzSEBri+FftzdPNzOdWrscpohgZFl6xF9G90uWYPSiJ5pNg4cxf
+LI20n2SczgaoDlXtrziaNDzwwhGdYVQifQOEPVU/f5ACy50yLaJMt1ey44Qbz9lCELuNIZtCSB3
DXoE5m4GM5SCR69pfKEi4ZCbjiDEQvV5FhaNMpvTge+wUcwtpL3pUwnraxWadX7QluYKFl6mNXb0
pBovnZol3nrlUWrUpL0k/JsKk2aPmpnihMHlX/s3r4vkmNG7LavYOmi69lPX56VcdjVeX15QLKkG
RelfQzOhdSktWkMlWQkPupGXR1mZ2QZPnnf02kZ9rgx6aERX01PDr1AeBzx0d6Q7MW9FesvkrpnN
D0y61csYUezUuvKPg8s8Ww0xj5BTqPq7DjgZjhHpFxiEC1o5xGYELfm4x2U8q3qZhnFqNtd5k9OR
9BOXmjer+essotN1gn7wMV663tQlyyrABu3F8BgS1tw1PzpFiG5shNGd20naRvUyfqC1gV+jD5k7
3E64dL9ey1uPgJodeLvsoRh6ukgWy6SD/vXxdW0wWlrAHJ/Fdy5TPn0nmqi9Zlt3bqTZLBUDsUjK
pwxR5Ek9DjXhDH4B2NWpqIQttsPr2CGAUjoAGZOOF8lpa36Ycr08AtYuj7ZJEVss7yCmPPzSoPKW
u3quKM4Hg9nMinpOOymTZUZ/7v+wd17LcRvbGn6V8wJwIYfbwQTOMFMURfIGRSWgkbsBNMLTnw+U
vY9E6Ujl+12ucsllkZgB0N1r/esPZlPa90ZVs9myjz1ix9k+oRkkYhlGRfwKCeoe0DLE0/KU1tlI
0jDlZ8du0jKjhHycEmm7l82EoXtPs1OxsDHSckBBm5JFMZu6eS5Ju4h75loPjkhoFXoKZweXl60N
uLzjsOfled1mp4C7AXI0n6vGTT/Q1c/tZrartZ/oJlAoxXRTAdq8b9fBmbGMQBa609xMskIOmWYd
FZHDqeXrlh7P4V0zCAqaRvAyu5wqcaxdT57GtgREXLdKFKr2ThVOcY11OW7nvvBAvTA0dmTE+ZAB
mbAmFeg0KrT5Eq0a0koZDF+COpkOPR99U1PgObGIaEJIfm4/4o9JySG7pTzmNYtMkFByjavxs9Ye
d20JDOdohxlLRRfcg7406Yb0KB+pSnJ3M0wENW+wR4uoWwZPXJEJzSY7SsqJpkmoIGc9b/XAA59D
BIOFDaT++p+vC5OJIUeMYQ3qkzdyprYcKsd6YaCKFfe8r7JcEE3fsKAFVWUaeGwykCvSa1SkcMoW
TyyXrb/QkY3BjCt+8XUgWcrfZR0N7CtQHHTYxWHrfTeuVcA8SVqy1l6GA0AC33g8BmWOmVboPi0q
JfVoncT0ACq7wSMqeVM0Q3jqk/5vYvd/R5V/GlUiyGG695tRpfiECOil/mFU+e2H/kkZtv9iWBbx
8uLExnzRhz/1NzsjMv9ymb1EGAmQdem5PhO3f8ga4V+IZBh2+TQHzKZWsczfZA3X+guXb6S74Uq7
hpjl/ZtZ5VvJGdkdOGG5YAmwgEiFfEtvkpMBgFp21nnNQUJylU4rMZ0pb60RycH2mWRlMx6QeWEZ
43sxIRSmechaDsWoJYJO6Nq2QPaQ0WHPT6YvGn20525+nq75hhhirrl4su6Yy313p29+nke+GbOS
KMkHxrCI3gnCFI3pjx1U2A1jCedVnVNUT3dWRjaQN3IozTowWdgzuXW/v6ATrly37/pNLoldALJI
fNGg2nDPfrykIUoMq4cmPff96IKseZxwS43S6YCIBR4CCROGPLOUCV40ykiSEefqwD2L/EEney/F
O/SYBMwjN4vG5AAD9WRYDnaPhXVYCzD9piZvGe2ldV/aFlmLblIT/Nqt5gupqIGqrCJR/kYqWS2x
h7EQZ8RYc68NX5NwuABc2NbiveDx3XQEsoVciiglne5UkOTVltAggsOw9SZPzOeJyLjqu2HYQ4ee
CZ1jIqgY22GQ6ZTei3KY8cwI03B+WBMNVdgUWGqngsxAiucx3VnrJzczl8g5maX2vUV5uGxE0PHd
cM6UT0aGb35KQKUgrECEE5EMdvtk6xGrR7+xZXY9ZRWfKJo95zgvVja9V4yYUUNIAxjBzjOrg/GH
gu0KnUxg7P1g9ttHm8M4O/WKCOwg7UhNMyAh6btF1Ry4TmmvEUnWZDw7ds+dEx1+KIDIzdQcVcu4
Nda47Sy4a9JRb8qWaLBNO5AqssNnnoHptKxxbAbOi9na/HT+psFdG6wPDFysNjbeSz6mycMw+9GD
hjG0hkdamORKZMAoE/jVZie5SWJ2eQq+2/fdY8aUsT1zF5O0QO6jM8SecLgtwig5pyYPtOHdvDQ8
Vr06EZ3DTC6z07I+kmC9ORGeqDy/NXUzkga5t6LsjQDvJT1eZin2zkZoAtrDLJrOVoQtpG0SFhJo
NbMIS8ZDeOei+Au2jbbLHbOxdFt60lqx4Wm+B3XqrwySZ4O4yjG55qwaGG7lvXc5z6n/QJikdTXq
trzBuTx9sUfqs8Yo3TAWdh281GmhP7SOmU80fLyy2QhipUdNmGSWI2iNK5Ix5pM9+aTl4WNIdhri
pP6W/NY11lIHvDaYi3J7R1H56trsJw+qqwf/CWr2IB0L52M3zBZnm/NG2p/gVfHshNO649c5n4f2
iT9W+Ve0L4TJViYFqA89NG5S3pGO+meIs2bN4bPXJ18WhlxjO0eeLU01Ya0LKSdP3BkWV0DsxnIo
2mZM9jCM2u5xzfi7gxrBQjCWgBssCEr3DwV1xDmhi5y7yUT0cKpzeuY8sSGJOcTtDVgTTxcOIR4p
/vsDV/Ghii2IuDsj2kHV4L6QfURfM+DLfl5nha3uIRoZxgM5MYu86G1lqJt5Yk6wL2eH7Xepxjl6
L1yzKu4STVgomI2ScaId57hoCLabZa64l4o5sognc6Ts/xYl3ILWniVlCG/CZVfB/lpC9YhfX+Ri
MnhwxAewjn29LopeUTiSLQlkwmbekMc7kAwdh1aY+Y9TGQ72dZ5Q3NOMWUXzKXDI2878kPhDqNtc
0yhSkgaDJFX5s7IUgMwGs/b+s5OEffFBsUNYpM0ki6eum6qu/XAzpUYS7YISR/udXUDp34Cc5adO
khVLGaesq5wQvelDOCSy+OIFtW3LjTvDqttVprbt64rzZ5FUdWAqx6S2Q1IemoZw8mNmOwvUw9eU
RwM5IWP1hfpepOFVDev30dOkw2GF/y5AlzrG1hoiCTHC2IFiZltejC521rBJZ42ddF4TKKs1jNJy
1lzKLKi8MyJP/FXGl0tDfEgzd+j2buv5dQ6QPSc1m0xzbNvQfFgJfrFTmc9kBxIYWlOcF2uApsjG
KTzDNzr9WHZJ8GVK8YusLVVf45N6MYxKzruiVNMtzoPps+foeldxSG2ZvDh3oUzqZ8vNqr1dm2mC
oUWFR2gfqJsoxaw/aAtc5Am7KS9Fm5bv7bwjUdHs+v1i9Nj6aXJUa9ztd7oa22tdLtWFxyB2N9DJ
37Ktt895NGTvtFvejIE55QclcTGWM2az5muMqWjEu5QYxveIz7t0r9bEU+w1rG1ZyOVUGhETcYch
l5ZjvTb6Aduedpp7Dp32sfaqNtvmS1fvQ2E2HzKYS9xazGaJ4PIIW/VRnF+1PsO0VOgKr/Wg+ypU
oLYlePeZvXoTEO9jX2H8HrjbzPRq7LJnyoFtp2x9LruqOYSlnHEgI2f0uDrS71PPus2Tpj2Y0Mq3
mOe2jzSs7cgppf1jDRdA7+aKvFfZu8m7qM38g9EtBU7GqE6wwlpCOO2+f2VkvTxnw57PEHPNx9Gw
IoQZxbibO6L0euDFWA5zDh7R+fda6OWzaZb5eRRGy7l6TcH9fYUCje5NfYIqn38sNiOMHN8qFWRT
OSFBSTRzfavOihqGgTk6HEKuQXPPoK85T1jlf2DIv6GfURVhagRjHaobbq54RvxYFUFJzYJs9KLT
a5YzDBA2hra3/5gh/oYe/3odRjc4fFDt2Uj/f7yOziAodFGanNxirTACU7Fnryif95q8+vtb+auL
BabJYIYCGcrgG3yeFM/OSCkCT2E5RrtmRWM6uvfYEMOfot9/LmShCgIUUoubaD3e0qVlGgUtKSrY
R/uzdUUkJ+wPBF1gxKRyd6vi6Pdf7RfXs+hDVgo4rrTeW+UWLhcs27LyTsuUJQ/fjiBicjkxvLqj
GukEpph/qJ3X2/Vj5cyXW8Vp8Ad5eG+L9blK3T5SvXsCQ6O6wqCV4ocNlRO4nsgqggXET8VGpfmz
aeQcH7//0j+/pKGHoykCOWR4tvdWPNXUrjSnkinBMIjVihOgYLLGP3kP/fIq6EQizG5WNuabt6ZM
7LFOROefSKHFW1QA/gThH3VZv7oKDWWIX1kEz/XtMvfhQEvP4LswNA+3vljzbycmBL+/Y794TciC
RJ0Q0u2s9NIfl1shKwm8gobQToAnUfPwUugZYufuNQC5bye9/KGl+3n/Yk9nN+FrQfDmsj9ekozn
ZB5L3z0ZTeI/WkB5p8XUlCID6t9dDYJKBnu38Ir8/qv+vNgR3UQOTD4TU5OfVgReTpDbW5JSioHV
nTTsk72vw+2Sg1n//lK/+Iq8HOiIqMERuL3dLAOYSlyqssHbVoSnsprzpeuhvbm8MMXawU3rW/P7
i/7q+6G3DRGHeL/wg9NMAZyMdM1T6ZPbWFeucyzNMDvQ6Pxxpa/QxJulHoFOoFJ0gyhYXaF/fIhN
FqrQZD85LaoDosutysPBITDLu1Yv6qqBIFlD/6BMnkbqupFaq7vSEkbM3mUoR3PReC8MJrrPKFkd
qs6lLrObsPDbP1kP/eqTAn1g0o2LNADNus6+m8ESijwKaCC84ZXDhUQCqJtPBuclrlG8anlEWf/7
J/EaJvrjRrjaRlFXYgUMAeGtv1tagpcknHEnIzSodafQoX/AXhm2irI4MrM2Wd/3XFhXcijlE8Dm
Ym0dEU13srNlSfTCsMg9VRLIH/O67F+v+gj6CmgQi4Fn91bzaUo4yDpk1VdLSNFtevmzlRrOCefA
WoCUmn+CcX56N31EQqwGoBxeUch2Pz4EKbq16CeSRrsJKSrMRPPNLGte06mlG//97f/VxcCN8F/E
je5ng+twwWY/lSRaTRia3OQ1bEpmu3Q5ntnSLv7+Yj9t03yzED8/y0RtwHb2pi6qCsNqu8ScCSTz
aCxT0fNmsRDpEn9/IfsNmcAOfbbLtXjw+HJY3rx5kYlcE5PfBiMVhMq6G5MeboiNsOvxxMBaoDtv
cw0S4qaMhTLUQZjPt4GjCEFfj8FGTndkooMTGCPNUtxZjCqXQKkzcr2BskC9nL2JcyTtuSxojl9z
Evsa6lr1bzfiV181nG041/DAelsKCQKg2qDqupO9wEwnnrw5ZzYqDqlJ9u/vb9pPi59L8Q64mAcD
6f1kuASpxu71xMBIYRDOECbn+2NHFO0wLURnRXjfn/DD9fT6buljt8x+iHaPf1sewpU3T6leKtKk
lOeefDm5X7DY0iflJtHDKyDiB9itb+VSeu+babL/cADYb18RAulXR1Xf4co2VE5v1ex9t9e5ZdIL
F4+ZkwWHuFqg/YU+LjozrCPHRkWQhB+hhxTuVjed1V1FacMKdFQqzux+ZlJM5sd8Zw4VKOJSrHiN
xN+ZxmJQ/Pl17qIqv8vhD1riJiCxueY3EV16FhFHlQNcEnR56+Xd8oBgmuPO4DA4zL0iG02rue02
zKumG2+cgMa6pAD3KwCOyKWXOl2Fv1jJXHqmUaitaRXVLVLB/Er5vXGYCM68wZXTWA6kJxVQLnuY
vWYA4ZSoodwkNCjwBqJkXdVe9IULLzcoMTfaNmjbaaAXcYIpYcWMUT2CTQcrk/CdB4mnOti3qSF5
O0teN6wZjGIXiCRWaX0eFZGRF7kBqyJGKLiCodArsxs9T/wZBeDSHH2CzdBqoznMznAMpCuq5cL/
XWTwd/GpiwTkJSrXuka2rDXS7j2kJnUHpbawsP4nPEpNUXHEdXq6a4mmy24w7ymJL0ql7m87h0D3
rd3ibb1rrKot7prF5LxQQ2/JPR42012BLe1F6vtNcRe0VveZuEe+BURab/ni+PXgXipprVDUSArP
BsIAP8hX9148iG8Y/lmRG+0KO3cv9EoVBdGA0YtnLaG9e7+F1bIFBwG56pcMIDysZt/ZaSfhNw5+
llgf4ezWRznlg/FuIrRziWWxcGpFZu0C4WSl09nX9ai9/s4SRH5tC16X7IZ+Fd6DNQcQOA2DMZvW
qiOWj0GoES9tDfHAt1fXpgV+xqmuNY2EHYwiuHB1Yo3HDKpAwrlqaXHVqBJMK8S9eDlMKOTtDeln
oIzpYE7q3qo9VcLe8HjBkPUTH2QIxdnwWgeA2fP2QYMAasj8BtwMSh/EKLIXJjIJCCubvkb9ktxA
cppuvkFwXjnwYZwM0Y+b296LSLIs2XVDN7Zn35aVb7O3EA3pHMcARdFLjcUcUWke1rLWZGXiDLQX
bN7uXbZx5Xu8RTJcZ7pZ6XFf7W7FzJ28Gz7OAgnNfhLg8N9GM5ixvySesxYSqUttFzaB+1JZ+YrE
KuB5FKK0PxCSQOBfj7/AHwAZM7Cr4MIjrHXZFKaY8j1MSLM7r5CmLIeqNZg0lLPLjXWRszn7PLJT
cdvVkg9imWAn5BjbHdFMlpyehylwDKjVgVcUd2GDn+SlN5VIoPK8dteQYzF/CQ0mGbs8lLZ7O1st
KHA2Uxvjr26NQcV5zBgga4j3BAbfRi7TnIIV3DvBBwrzgpwPT/WQRDel0C089SRZKrB5o/TyU6k6
0HqCZUYLNkG9hE/Czd3kVJnmBNQGQt6HAGTLoPPx24n/3znpH+ekHNnfHb8/adgvRcf4Uokf56Sv
P/TPnDT6y4zoN8F3wCao2/4Zknp/QY1lELoOOv8zHjX/8vESRA0IiRch53rxf7TsPlp2qkhsnBC2
UYC5/2Y86r21nuGwxh6RtokuGyjIe9vRK6zV5SBTZjGeOUlCeyBI9xuiAAljb31XP5lpFTA68Zo7
gc/21YKvxUaGjCDiOhrynRUIkrwJjJ13yp6K6yzs82LjG2DDUaAOUyScU18P1qbSAl2KF9IRIEOI
XNhujLz25E9n57ocmwszjYi3auzyos1UcRM0TniozCg7JEESEBRfugQpVwYMWMiQh0Vk6lhQNl4O
3ZxsF1IDDHBsTlwoWhAYUf2Nzyii52I7AdTHDvxtMhft/gyifnKHEZY7Mp0ap+Owxh0vzUtQlGQF
FE7ibNQU9jv+AoNA7U/7Ipn86zGZQk5BP8Kga2V+Hq05cc8Kgto+jY2SX4NWRNdOXofHJqnUl3Sy
EwlfsLVuRNYOK69F3bmdO57yIjA59op8RouZ219yszFjkteR65StI2FSpv5VatbpOdmGxqfax3x/
Y8F7ujIWWR9nIR91NEmoveuQJgv1+6zt+3dR1MMWQ9upPq7Tr0dlFEWEVZw7b8iAzwccxCMar7Cm
NabA2dimUNgDRkUQU22pF8nJPsS2O37AtcXmJtflx1L0/Vm0iH5v4V34aTGH8kKY6tpYUu9UqL49
KVJyzlEZ4mDjBSTToiC0t8oXc7Yx58FWPM+0eCQAGX4yd2ngt+E6tLc7pzyfLSK7VVP5fNEpyvHb
SYYLS3gGOgczO0wyKe/BtbIPRS8yvBDrlsiGGdHjDkkqYcR0tuRmUtFj+Q4tvCDJ3R0uB5ckBrhy
plOQG81cOltWKC6dzY5gxDrblouDTJZZ4PhV5Pag4nZaW7+65Phs86y+EUzxNq6cg4tUNcsW9uVA
Rl9YXbZEw17YmDDOcVGNUL1w8Qrmjde06UMSLLa/iYbU/Sin0YWrwoDkgLcDf4vh1OppxEnLtDzd
Qqy0rphhRLdpMpOgR+AG4hbIWbPe+soj7i7Sn2CTFkfUnwyrc8PItrobUBHW2XROiBG5iXnU1++j
Jk8e0QymxikhOCnfRXVgfZaj2Q2bDDXcnYbllOz0XFhPfVQmdQy5cbi1hlo+K4qymJh766VQDpxj
PffzqmsuwzN4yThTqjDCrdWeOzQYzkSAWA8rbDMkloM5hYllBZPxj0hBsAm0OMDSmNhibL3TOnzO
0aBfErs6m0eKu+h+0UVjxHMeJCufsdQlKY1dg5aurl4oQaL3SrgfDXNst36rnEtr8OcvXqtmyTth
NfUuCZP6MU+HziJBEakuD6tWT32Amd0GnU1LFE/To/TUQ7XpMU2/WGVf27ZXt0AOkUvkB+sZZhU2
sDga7kLq47jCHBeewuql7bZi62bRsFuwJD4Rtx6cPLNj+uxkech9cPNDMwzsaIo4GTIJMQTWcD7v
bMh3h0aYxbQ1oj5xd26gzCcb57Xd4rKZattskdXVlcgPQd+Wx3RG01i4CXU4Fjj9nQrxqIf7WOUf
0CJJxIpW75CesCTDMUlRCMGTG9tnHcyMO1wa3jMC1dOEbn7urt1OGZ8aLyBSmXhifTPL2WBzWaCm
NkYeqQ3mdRoTaLLm/XEev8gyG59mt7YunU4k1a4fyYaHxjmTehsljrzO5igpttD1yMPNRrxDbWO0
SQBu36VF124RYY7nylcYkTH42vp1cHIxEtlqfP5uI3Q/W52K5JgXbJuN5crDZFb3ae0NB2TzNDpg
JBraBLMt5qdzHUe99neA1svnhdlmtdMWQr7GGaqd2WQa5oIZ5teTaZV6OCfswcdpFk/dVnyAF4/z
3hy4dWE+hnPhF/YmU47V92hE5i6/TqaEuN0o96+tnNnyYpXqzkd2fIexS3rDtjiBWhfLUafjg+fW
9Z0E57gbrC6xN6bIk4cRFB9ZETYiG2Kwx9MqLXsIa99mk8KA6y4UbX1jDlN1A3tH7pECwVEUhUtb
WXVxo5GH554iURohsxNP1SyuBjsa9jIkUg1GcVVd5ZHJx/ULvDK7MuPG0DGy1CMSHizV+RdQF/zr
BY7oJRnjCSPvpU/euaHyjwS5jmRyGtTnmU6yL85izNe1kQ7VgUzahqZwTq4iRF3vFt7xY8oX/9QK
uRxHMnUPsKEgUydyeS6wjcNWWxpEu1nlvM9dsmgnqydVqEe0WvQe+9EgrOXc7hdCWAUm3NWY38hy
YNwsbec6acrOZZMt4PMtybHxc/tSTU1K/DpSCNba0NykMAoO6/28J+XUuoCdSoiXawQH9EjGdYG8
29nZ9ujdkrmcfU56iBdiMkZjo+QECcuDeXyal2C+tQs1HqI5io7aGroHlTRwzS1Pn7Ge/HkDlELK
dhtEFY8Idia9y2xu+xzeaTw4kbwdHbMi7DV3UDZjhYWeTUChlaV7TRhLcrkE0XTsOBhpIfCDgnz5
yWxE9MnqHJu02c6Tjyjhs2dzTAq0z0Z7AOkyYGhqthpev4xD2i0dL0aGHOyFzosblO3jM2TTcVtg
dPpkN4K8+pkg+z5bN01GYLY4LESkLDulbLt5V8/RI3wTZv6azOaW2a4crNisQzuLGV5HT8JIinfA
Pp288VVHxiOhkxLGse8XKPZyS5oXpGsIzrHIqk0JKQgeb8zBz51vgJzeKZluSYmAhe5kfrBvIz+I
MwgKSZyn4+1i2U1+3iuyeWHkGtmj1zqeeLF9lngMtcT0dmqEmAmrBHuDxb+0rGnSJCmnhTCHE6+s
rYpToGsIWC8yWZ4oe6cPRWHUn3I92Q9RPwT3lkzbE+Sde1kH8w5dU3UMZIft+6Bp0pvpzi+XJzbA
r6jGXvLefwqGcfjIkJcKwkVuvem84SnAWfnMD8LyBj+GHXmzxgUPhyZYoWmpgSK+Ooun603fyqLY
jNIh51cMojxTzdzfOt5YzDF6skxuWhWl6X3oD2pX4Th9my3UO9DaR68yvoF//+2e/tQ9gd9C/fz/
WaZXXz6ql654+aF7+vZDf3dPkfeXYzFx+Z5K+o8HmIk9GOMVPGkIkmAw839dlEOrBDIdYmi8Tmq+
J5ma/6ZrwsT2R6hzdYw0ScggHQtG6ToK+hFtLJ3BYJfN9IWDjaPOaBtYwIjRHdxh5voCwpc7t9WR
eV/2JXvdqlHWjvfeun93605eViGbes3Hv1TrTm+ve/70uv3360lgvx4KZH8aexC84dFdzwz1enzo
9SSJ+lBc2evpUrweNKCN9q5loBQTke1c9euJBIgj96YOK448s77p15Mrej3EoDgWD4rcYkwO1kNu
Ws87E9X9A9EYBlgdqMZdSTbEHYGID/56VqIQ49Rcz08fedGqxVB3K4tn76zn7JIgRDNGpyc3OVqw
13CKWPvWtCPTG92RKGR5P4h8egmCihzAriH22l1AdaRsuxvGidkHiQvEHJsNKRROqu19lAVQljyZ
3XmTT2q16WJ9Zpj1dKEASy9C2b3HWAukhMSBQAGLAvOaTrvc1/1QxKY1fSwmzHI2ji46gH4tLqSo
aU3r1uueIZuOKPV5hu/LIq+uwlFne6PPlpOqVgAtw5ByW+owWEEkxMR5YogbO+rIty3T67HI832A
cdp2ybw87hj3npljM15MGTm/6GTEVWZVsL56+Gzv5vXELaiDCaUr7OsQDfjZbMv6MpDmeOF29XyG
+s55yV2nOeWR1b/DIbacYuYrBWYybY+rWGaHR4T9wyUAlLmXVmBsIb/Ut0ZvOu/62e2fmPuWX2e7
M+9tPYitX0z1dYXs7srBQSHlGH3kXlGNyqmObhirV4+OEnpvhW29rXvb3I11weTD9Axc5tVEE9F1
11bfAgLjqBZHiOrkJufFgQ1qRNGnVWioYqkstmVjceAx4oRcYG1ZZ7d1p00wgEj2jNIrDB3MRu9D
Bm8bivEXbevw/JUFAo2wvXKVlcZDbVawXBdojF2K9ZFlkKhL6HR+0WJyj0N/G56Z2i+/5HWa35gE
YfJOpct14eVtu8m9xPgUghdUmyTtLKRZIwZKGxCX4bwWfsD+lWUnUaBpgo6Yb1cc7VFYlflBYah0
4UeFucvcbrgUQUvr17RS36L6WZ5Q5uFya5TtdI4WIr1Hp+Fdh9KlJ2jTg9YBzSJEMxqBzN4VntPP
G+RZRcU7WQf0hRK4MYPrufU7/CcpTGoD0CH0k6OT58kRW3t19OYcyXwoLVygkwmp28ZXSfXANtLe
zHWJqC+V5o7OxtsJozUvCeisx1UxyZFJX7NT2Syvq7RKr1Xm2hgR+M5zSQvJpMBQmNMlWZAiUh3m
d1QJThq3dUlIVG5lZx7Jkqdh4XDHCTgYk1jjs6P3mOaY0B9hE8QG1njVlVGE6UNg1bLdBH6ToAiV
EiemWrTLdqmaz6WFWdhm8Kvp0lmCaubReAKRP755D6nuumiXwyhJ4tIgMtERVk7VmdfS3k8UEdWm
DdvpFntA64PqknqI09ZWrdyXPt4Y0yXRWyFmdcjqqwFmm9JtWkV4Hsw+aMxkDp35Dg8re/bfp0HV
9nf9CvScYSDIaj8trd0ZS9yHeTW1W1fbxfhO5VMafkKwm2R1nAWlOXrvK6BSPFjDFtbJnmCyPv88
B21rFQfiP5Xi4OJw+28d8Kc6YB0N/r4OGP/n7KVqO1yPvvxQDHz7yb+LgeAVHWVPZBb8HZIa2H95
HtwnWFgrnefVNO8fuQnlw5rSRjrxWkZ4DgPmf+Qm9io34a+TPMm7BNj6byqDNyNxjP+gk6HWX3Oz
MJZ+K9h3DX9KafIWuIleFjsLKR+2nz58d1Nuvk1Uvzeqo6L5Yc76ehFGu1Cj+J4/UWz6Rhst5AtU
cwUTpinoFli6OohbYkp3v7/UW0+89VIutwW6C66B3lsj+aZiR8pTZyHTRsDiLUVxbttQd62mBWtk
4n9GxjQzysVz0ajOzR8u/9PtxMAClhTt2BrkA6nvxzLLLhfExb4tz5CG3dtV8CEU3fb33/DNmJw8
Qi7hERIHqecXKWRKGfNgJpY886zxHlb+Qxfh7jLALtygsuYt/U9Z+4snB//l7bODo2RDQHEZzEOJ
NFemw3djaieVro8quztzR8wt0qKyWiS7RnUqPDbjUrvv3WSUoGSp7M2N5zR5tZG0xqDahcIMlspJ
bAI75ZADmyqOkJgjBB+NjiQHcJniCN9Feb2xpQXdF7PljaKoPNp55Xy08/HAftx/rd1VOKN6036Y
UTnFxhwN1ZY2zbnK5BBhUVQ428Gcp4c5x3ZJ+OmYbhyqLEQihCfd+x52zUjGG5BB5dwmKR42Xo9o
1feYVWlXVZgF9enVgAXUhu06AfIciAcBgNvrYVmOHCiXQ25oglqqr25Q3jXC/eQv4W0PHByPblid
WnN6TjUYfYTue2d4/E5cepZt0S7yUEhPxKq2tl6Xj19UFsljgE1HO/vGVkQNTBAb+wgqMv9qmihF
I8NPTpi9PgT4053yTPSx7IKW5l0zIzai+4mJ9Ha28vxqiWR63/suFn4hZWSkUyjyQG44xmn022Wy
yyFVX9YdeuwMKidui+O5l5p+sRsVhnnr0ZRGR46cYdoLpCD3MoBpl9GexHbI/LZFeGOiRrMSCxMK
pfz3bh0YH7JCq2tkzvyeEH7EPcF4+rxUYjgzHeTjQinG9dAis/OkkuqywQ4KewG86cAFeEUqCTDT
oGjNx9oC8B3svRal+eA2GPrMWk6xkQl7eBqEKam3zNm6QOuR3otMLrtaNNYm8Svo5RKb9c0oVp63
oZILDB/UbbvU6qZS3UUSzc4T6af9vTs4hLgZmXVpTY5PejjvAoCA2A99PR3qynnKEEjPm0IM6T4P
nOnM7UR0azKIOGAMoi6X1GhuhnLe2uDal+lEzQUYXZp7NaKranyPOlP4LdX95GFKELnDOWZH6MSX
zL9BX7FPEtxlwKSJVYqs9BkriQwAyvtA+NbJrZLVgHm8xUeJ1DvciQ2dGwe3wimk72jTRKbhwA1A
HohkrIPtAAWBc5Znc0Xksdd28nzGGpwhduo119XMucEbDb8LUU1q3jqJnF86g7ENShu6vTQ3zvvU
tw/OFGU4SFA2bXNyYxgcyWArTcnV0sJpWC+G4cQNlh/7pM1gaRlh8hQWPVk5YUqsQ5KM51Oe5+Ag
wxj7kZEdKKVxKSoAI2zXpGlKBjoDD0sAxy/H02Jn1sUK6OyTHLUW6WM5fQOeCH6QvTDJ+hBZDObS
vjfvCLUzz2zt4KmRXBBYnr4rGhOwMeBOO8R5924zxDopFBYARr9N0J9vZYiOxV/yS6OT7W3OQGYL
Z+Iz0pIuZMBQzJswSfUxAXzEFN+8neZh3wMAnpGmjTaE6cJhQbMbE5sh3zOeDwDnutHYtlI1+8Fu
nJdOIxFpstbfddNetqlz73ltFNdWoepjHejuZjBaBwjKDI+iGp0DXi60Gmu9nWXDSmwjOeMqKYse
xkCCbWZjheUFG9JytBAWgeV5T6phmoHvqrEZmRPE6AcYb5nZBcYLh4wDgNGkycwzXS0Yysqqr7oq
PJbafl9UmbmxE4uxSahOrgoNoHkGkElhhJdpUhBKFOUgqN0uGGz3ZTAxNckHR1+3tOvRxitZe2wJ
/rWYaTPgp5ZHv7LVGWhUsSUja3xs6JQ3qwckO0n0v+yd2XLc1tlFX+V/AbgwD7fouUk2ySZFib5B
0WaEeR7OAZ7+XweME0tyrMp9LuK4yqJIooGDb9h77WyeN4XLAxRqlcy+BrQpnw0Uic/sluxHRDru
Fo+OsTGKMutDkoEt9kvJsHNRh/CcuPIdkjYzVfJIuczVJu+87MVJCHSag7QuaNaKEQoHIEDUn86u
8FFbjotn30JWES3D02WiZfS1Izmn7qZtvd+JcmSIPQV87m3kZCc/8z3C36RxQNJRsvCFGuhNMxqq
HJ4ku9GE6O66vqnJojw6bGLu3ZSAz0SLYzB7uxJv5aGYEy7/hBXS4OQCURP4dN5z8Wxhtto4utGg
0xty88lu3Z2LRuozYFr7Vzm5ycWFhPe5r6wtTk2RhlnTdZfRaIZ9XhIuNrAKOrIn7rDic5Px8vxa
QUWDDNbB7omj/sT7UZymzOLMaCWxnDeDQaAJdMSiHz/qiv8V+T8t8g2XouZfVdEPUonLP8T/vdZd
/m19v37RH/W98QtvQxPk1r8c4H+oJaBfe6gibJVciT3gG0s5zGwqVTS9ADHUzO/fmgkbIzp+IYjL
eDQ+ZoT/Bf//h/LbQc7rQdimXqEK/z7CxZjcFjZgXJ8mRD4pqPjYubdYTF3W6Jg/XZq/KBh/qE75
XrSY+EqYjBAu+Z1hYMKgiWTeqE6rBXGZ8M9wwAQvM1fgFojpz0Sj30s4lTIadQnODmSjvDa+Eyt3
GlUePj6+X6kctUIHx4vpdjEug0RUXw0R6jdL+sazUNbdv/9lf6iNlYEF0znLNkb3CKa/rY1bTe9l
3XPuL90wvBOxgsysMCbIQMYir9gpg5fI1H/2K//FJQZPh0FP6bTpd9So908V+dDDvRG+B8WpNORD
zoH6jksa0WegZHL/vTAXZz0aVRLR+I70HHhcvv2Gma5JxhJdwLEY1TcegQBERgzBrvQtLN3R5L7+
/WX9HoFAUwpOgd6G9peLi83s22849wbpE5GcjmMtCRwb3QhJ4rK6wH1ho0Gf2fJd/AL0gYdS4NpO
TvVSNeit4cXkSxXGXu9dh9k0iceZnHEKmybpb3m/yi+z6f/kLnC8H+4DeIGYFeAQ8GnysH/381Yl
gNmsHMaj42H1BjFjOtFNHxdMs+MaA0nZAjI6G3AbCrZBgwOPr4rnq/L3Hk0dg+U57X3rVM7wG2Kr
79wQYxv3Eutd5NZK9i/TpEzOkw4mdQc3yriUps51aHPlRRjNHom+1qWQBGYTKyQzQeOidR52htHD
E91oMzwGxQaIUl6N4dJNtfObP1nQpt1ukdPOz1szu+ksRz5gs0H8R4JWHhwzfdI+Yw8JomvbmR23
XJS1VhUijdbo3LBaG8Y/uEslbDcjZVx+NwC8th9lNYvbSk9Q8CN8IeCLzT7uDXUQdDMY5FBOaIs1
MciHIG87H+txC+g5M5G5d7p1+hDnymlqAIZZ04OOmK3cBLCZlIk6U/O5znnzOzATH1rScopwnDO5
vGqtZjw7A9TQdEnRzGJdpC6bA/mK+hf1JpZJVNKrg3y0O35ThhD0nSQKUc9XafRiZjma5tEXeF5G
ruMqJCUq13gece9eF78NXkQL08FldnKFdRjsWgsa7X6uU0SdgdTwj/RThEN9vVcTxhFMialYGNfm
sn8vsppm1nb4ZUEJkrLXCzy+GywXeXIOvCgtTwpbUQ6hSw047gbbTD5D0AlefKjJUISBT8tdOdvc
J2wu7bd6BRnFDQ8/wMLbYO6Cl4aSi+K7SrkzZN5oAP8Q0XfsD5hMNrV8GMcZye4EzSnd8HQ3rx/+
97jG8kTPu0IUEsM6jTB0mlDg972mwg4Y/Coh+nr9bTmwPYZ9s0tyz9tSr7LNaatAv6x/ZoiQ75Qo
vjk3luSo8bs+Jt4wbUUcBPux7bmBE/V4uBh0GxL5sii6MWgfGihHYtzmrfSDK6YEo7PCATfjGA6F
r2eXgZ6vcUK/zE351GBfhL0b1TKa9gUk7jBCB2EhuEkN/SSMwQODggoPpXDfD6l2mEmDgGEXo2C9
wmd0ijCpKeHDKhmH6NZcgvmVCZZ4n2athbKFQD59ELNmis89l5/+Bm3zoTeTSoSLnteh5iOArjFr
hpozOVzn/rmxomQnlaQsqgBIwozetEkrT0xQ7H3jZ9bF8VXvMokjHaqkFavls1uO9Wo24mPX5ovt
5C5C+cT4AqK/3dJ8ueEwS+Nec5PhKpKWJnGIJufXwc4Dm/urFwDVglTeTJDJjrZfxww1dLOmJ6yX
i9+N8Xvbc2y6ZeqdK7DEFwIvA1gHALkBW4uSPYnU+jrEwK3Ya8vwHtBs4z7VxjjdcnNDGGdrVqH+
nXrosJ4XvVhVP1RbQ7M/DQnR3GnXvlWGl11I5XXsY4uEAUSKp6gF3epsm3Onf08AskxwmEZ55TXH
vWzCP0iPrhbxll6wNs79gIeYpPWXck7oy7xY6YOdaZLX1SErE/AGjW00r3OfyyKccvEma2b+Gaj4
mxLg2nMGLoQouIUHa2WZRHqPZZJYt5PfBDroMTA4W16jNbMhaBMprMieXyPe43T3nbNTLHrweekb
49ey0zTS/WAI+Cer7BYLIkFD72d1BtoBoO/Wb0s8OS6px/m5CJroFrhc/ABiMcEkEDx7SdK+FEP3
NpdSnf6p8UKvNW6zketEO8Y57zRGekYAY/46ahF9NLon/a4JhPdEB597W+AGJ4cN7rS1RGtsgsTw
yB2qO38fVGZ1L0cT3uBimy9l4jfbWvZsZqYSfhkCmRbxUmE7E8OoqLowuLF/KwyLP9/wxuo+OQl0
5t8CX6SYj9omqveLjykgRAQ52hts3dotS8uRS1dGTbgMTvxl9nxkdnbl33uJpW8zfiX2rA3hz2Ch
+9da+tQiDRDLW0ukGq6JiY+1DYB1pKhvOCzsIu5YDfczIVSZf9HkzGuhZHC41Qq3f8eQH5A3pRxa
ubvwsmhH7pQ+1gE9SzIMQm5lVJFxUhsXyww4S1vX5EzP0Nq8TCY/jTuAiewFH82mKALOwRL73hKu
xt+0IZ8JwrQyPUsrJsWiaFIoBmbOed9NeISTCUn/BL0Aq4jj+rdMebRN5td854yXCRpYz5cPgF94
lhxBS+rNvMfJ/AKwFi322zITyweIg2PSo+PvMJ/E/BYE8eKaJAXDx8zSCPtWjKNOP+wACemAn75X
Vs6bw7BYrPNmbUHpFLwf+9ThnC5XQ8IMZg456OB4VAwEeIE5Wn+sD8dEm2RUEpGmLDkeqqabtsAx
xmSNcJOJ2rf08c0bS1HBfUGJC/lhnEubhZUb45nRu6B+FWbbgG9zlDctLRt+VzEpb0jVMTy92m1T
9LwtXCYvDNOTuM1Bg/v65HkAGm2c3HmfQTxvnfkJl5vz6iYGB+vcIUIVTSehqhdjpuAdRvwsvIXh
H0kF7q29WH7PuegZT0Wt6edmTLSvQ9cGh2QUgQz5malyUg1KjSlRZsE06XiTt6QxP1sdnmhQmYp1
3nk2JopYpuqKtjWfON4dXutj40O5YR44VEQf8InCJ+djWq1TRc/HqBktXcNgLnqnM6FttJRZA9jr
F0ObUXhwnSgtn1wr1cYn5NWF22xSkcSJf2VgAkuKGW+wWKRoxe2c7uc81WLjU+ZTLccHKQYnZJED
DUqv2YjqdpRvIqAsWxiBEDTd2TyQXkAN4plYdHO7Sy4W0NYN3pt5x/8YDNqgHIpsaRiiJu219jlZ
8inRvkgtSM/awLB36hNePcRikuZAasAsQTORJrjOTNxtRaAv9pbgxp77aNOW1mPsc6RjJoMHq8e4
kxajREMu21MNATGMh8K4QhGOmJFySITZ1KUYxqhIBrfMv+L+cfb+VEdoo2skakM71VueQLHhVPha
IS3Xivk+kLY4cV9TGIytTqhHo987JQq9ic25C+YVZKnT7qiNoyfpjsj5eIluszYROwk329YH+06a
Y/XIp817uZLFmTdfyVA018AVWMPGL91dHBR3IzncIRHG870+N/EnvCsjIzTTutRTyeoWGhkFpGwP
Balr8HTwaxlXKj/Q7prQv7JUds4W6XUI6Uo0mAjdKk/YkX/UsuUfTouB8wJmOQY24lgi2ZZki5MJ
PmsTewjewD14+UmdIImav/K+4jQcCIYbW1M7udbcEkqRF9ykZcJpk7odd+QyKd58hAChf5hzkaVo
T5i5/30bpbqOP7sbcbp6NBwOgwWDEcT3bf8ymRnkT6s5NuyyKfoniamtU+ikv/8+P3Q/fCNl1Dcc
2n6bxu3bbg0z3TBm9dAcC2R06K09aKMtUl8CEyRmehcOTnJej8O//74/tP7qFyTxxMVEaZPA+13X
RUteWFktm6PMCvdt0OApwc2EpySgieO+K6v56roJZ3HLHv1nXuIfFo1898CkK+YB54dYTfd/6sJR
7TI9Mdz6+IFwW/zOfEYpAx1upa0hXeHM15uOtkRV3jDTOdzXC/C/id1PJ3ZYif50r/w4seNlm/zf
5q2ri7R6+3Zut37pH3M75xfaLNdjwqH28Pic/uVy8u1fLB4bwuwMNp++bXH3/XM3b7m/IOFgAgOW
wjL5Mr7qD6+T9Qt/FFAkefUMfgNMvf/F3I599XePcMDu1UKz55C0jWnd+84j7OWyLRG3ZqB31e1j
BEDCt0sfU5WbU4fiaJjIFQtBrCQwtswZeC0FYQBLcMEOszGFi5vVWmSZ72qnjlvEYLUhurBhYKSH
Ok3De5lSqKEMtImEGYwLQ3r7NNgjkrLZZLFVNHixp9TgABEZ4ZG8wiXt8gK4F44hKZ6q92z0hQdu
ynrVKVaQsY2E7cLHnCKg9drUFX7XcKwJyDyYgKU7uMWa+pLVlpqj0nowW8r9EQ0PQ4xGsWiG3pdX
UpdpAlJDfuDSo1w5kK1GephFzSqvzzWkNv/sBl7/3vs6mEaVshSu7Emjipk/NDbEw7mQHAP5qM7B
JlCNs2nGuOkhhj3ryAnePGVdrWttPFpTYhFrQ4VXWVRwvaVTWrplb1xiU+EzGw/S4AfLDk0wNmmP
Er5Hv7z070CruQIffDby5V9Zu61VZscfW8/Ckk7zbY5VyTLG/ACs8PlpRcF30y14jVmUMOcYLWLd
UKNJfmtbUQD83MKgTXRbFBIrT3UzCt26uEC8gdR51AskA9362GxDkOHyLovS6WTVmJRhWPI1H2wf
d2UylQDq3C33NVf44wMt9JiCESME1dWoPuG1YuQj7fsvLigQSe1GCA+pquzkAe8XefrIhItfoZ4z
/paGSoT8nb6g1cJpyyXH/8PP+GH4FdABnY2nQak8kNyJ+r1RS6rPndvjWi3KRatD0j6/JpGi8ulT
xai4ENdh6Z39DB3e3hQRQ5nF7LNHb7KxxhSy1TaNUZrPFQXK69oL1k7JjZ5Le4z2lAD8TUtk8k9e
BPxsibqJ0B1C8mTNghphmLgbzI5AsDCwBjCfa4vIcB/vNTQ0XtC4fbj5NJPaN5pMHj1sz8O7ZyvI
pq7Ym4loeQiR4PMB1wygUXIHMYV7njXU11UWqEF7UDCuY9TG/WbwWN7WyNfto4dU7aRlE0X3jOub
pfsyUquWmPaYdigIPM04d0xkAOOWVFHxrlo0mpZJ3SdMspiUqaLetwZmhg6oRd/o+cuGVk/pWEyo
fcx9DvM0Bbu1Se4aHCLrLbzW0HPes/BSDzs6vuY1cmmrhTVySYRJ0O0K4kBZDnKBBIV8r/BfLx99
ljL4Wpum8NWATA0WP9746yNBpByNV6rq7bUGanUOjtRI29fFow1pnQYPsDu6xrONw+tFU6PFsKFJ
rsGikkxTAEQtQpLnsCIhOzgUiSMmFvslv46O3fwDGqoEsDwPINgBgloAZvt84vqs47m19Zsx25sh
c1oLsBwpQmRfBLdLq+jyw0rRqhsD42Kh+UwdR69PrIdsBRpoXT9znoL53OqwOI6YvHUYG6oVbaVG
450Ql0wGA/ePJRH07pd+HpNdwEOBZKoDUh/SxshraQJqv869bO7wMAYwRyFCWzPPck5Y/cmvcliT
gPj5e2wEDCcMJYDgoNI/66h6ngenGbmC9GXXhhsd12OSt685OV3HAF3AAU8bAFKFd3TzAquQnzDk
eOqhd9jU0yRKWAu/sMxz7igtwIKyhUduPEf6sjTnuPZohKyqhGSKrDQ9ZGQ7HkbbpG2aBJ9SkSri
SwpfamcABLJUSiU3OEwKPtauh0GrYwJhBlsZ1Hgj9vjMmcW8RenDVBjVLPeL0bMaWClwIph4Ikq3
NS6pYn2WrGg6dAaN8osEqlb0DBI+z3amamKTfed7nNeMaRKHu3uFj6t7r0sdI7uxm7E7joZSiK/3
vG3afJE+8DtvzFbd/yMO5MuYTvA7HIOpEr4WvsUkjHZ4nFoHOoKe9pxv9IH+tkgsdT8GM8b8pvWD
F81a+CA/jjQAvxT09HzcSkSxd+Mp83tsK6Qji27XGJrxYLs8XcRmsU4fBZfXou5cn7hy8u0XUQE6
2MjW6ZL9erKCq6NbFyQGvhipVVUvIoYE+dlZCbaFrU4pYxLpwU4G5y1QgDv4+eWjkYwmk4TqHRtl
cOqaRr0MWiju4RypBAGC0OA1LQ4HGZpWnmC/9hsyN5KkMujj52Q+cvxYpIQY8UgJEcY1ih1Iv0tw
UzK6I6HRI6eTS5IGxeOSIVfWCdzxN7Bs4xdepSBHBpq2s13pPDW5mofDEEHWlXDEMPsUJnJyq+3c
97oqX+rY6M4Eeo+6CGdfSOoQq3um9D3VgXoR9W5VPKPIbm54x/gPSI71iGd3svZdazHGMYzhwmYI
xt5YxJuJ3IBPqdcyoYV38mtLDpNm1i0p0+RhdoO30b2MZyAcS6PUxHEYZoCAY3PjZQHyBIVBrjd4
jD9jIN03KGT2musFD409hVnpXSMTx8TnmemPpmiwJRJnnJslp2rGE2677nZh4mxuGzaKoPvNpdp4
rG7i0G3tbIO5uTwaOIOSMLUbf6PZubXPK3MKQlAse32U4uxkSZ5v0CkTSmdWDHD3szsX3jHgtuw2
cT+i3Da9JLgZLHu59+Xgnfss4DVHyqiylDUDxnDjEybE+k7T3eo+XXL/7JkRd69Bx+smfr2LCSCi
t28k65XcG286OaG4puW1wl5z5Fth1xnRI+UncBJtcVtACn1s86TaaUMvfAIfuoBW3pq+Eq0V/Jb4
A0oMQaDkwk22ax0v3frd3O1nLcMxMLXTdpZDyeavkcnGtnEnjABP7vwuyeY7rpf7ng1+tV9GnBkz
2RNQssWngMysfZ5irvci8SubEVDLmfdb3Mr5mjgz8+MCbbWVe7CPB6d77HUuq4vxY+fIUv6ejeaz
hhM3NFD43/lpsjyWCyHAtTeWhDNp9iEiZPe2CVJ7F7f9cxuMiPo6l8po15dtfQcOhCMKxg44csJa
YuqG81iST8lSUzs6Qd2f8mC0b2tr0VGQy2pHVoHDUAL9k2xbf6cFCxnxnFjISMv8AcsMEjtyK5fc
uOclgJfPnirCITT3VOC4fYxra2NVVnU0tb47oOWmZp2baSvJbDo6OR8YREfttUerukUSEtwtmfM4
pqW5hdSqX/Mu82/ruRg+mdLUbueyKTDZ+x5fJ6hdfxsm8qW3EanoZ8bx7SGDY/WFjEUmN+UItYD7
mwm42THC8ISlXXQszxvevN429+396Dlq1pKXJwGZ8U3LS+ZIapJneGQwTl3X7zWP2wafMuFw8zKM
B51woo3DjnDD4R9vF9SUhyhOhtNUOe8NXJOdORhqLK6rNJjKOM1ZZ71FnQ4/gRgS+QViMcROraMS
TPVqO+d6vhsQlj5HLScKJ39X7pD0sUJJTe/IsMY6lAlau95EYeSIwhC3mJJQzjXWCPuWg4RWu90O
jn4FXV4Yu9gpOnzf5KTI7JpGBqYEIyvt4ugt/RS/c/jH+yRjj8IytdlG2lQRt5JEqFRrLEGHwU00
DqYudY9+PooXDRUOeWQuXDhceEay7Rq8z1nS7jy3q2Fr8Fyk1iBeGtcvTovLpidgfbfH6b7sxkTt
FzIv3ZNqqX8SsfS5xYEE2do5RW+KUzgfwen+jgIkvmVld0mmof+s4ee+KTv/zs0rZqRUA0/laOpf
AtG7XQgGMcKr1DJg/Ny7zaifytwNhrPWGos5Hjm1AoxN1tgKdqMalVNM4xbdR0MgqGaR24bIEmv/
NSLaC+50lolm5viedTZAjsFW4+BlWb04G7OwNT2Me8zt8QYbzmi9+knJWxeQ8+xu/DX5DO+FU+Kn
J51mjyiP6azulCw/ST1jzO+M1KDJiqesRE8h4kKoGZkLk6921pU0YjbJ/GGeC0u8FZTl6Ab/ORz5
j8GC30+HaJ1JoPNNBTf1aKO/02YgdWXmNqTZMaoDWD5lXQOrXmwCbr7YM1qCvV0GVCM1C8DcDYVK
+PnTyOEvlDBrcuGf52/8BGQ52PyfYqJY5nfzKZG4Rr2YQ3x0JPoAVoGE/mzHwIjMi6H1SUyxGTWH
1EqT+GZooqXaNW4fXeKKsbavj8YFKSxV5d//VH9xWVDJoASibEfR/b14pCLlvE4yOz5WGqVfS7Ix
ppQU1DgVGXDiITWpfMYSrNVWm+LmZ8oONQv87prw7cnQANukc3G+k+tUhGCNFZmlR2eGKsoauZ1R
z/XgWTI+kGR28AZbwreecy/SToYqvz+yKyaWD+a97c5TDksM3lByHFQH3bRxlX1d1/miUuj2v79c
f/EhIvcwGKMy62PT/P31moI41SzEp8eKLHkIBbMceyUyQejboS2AINaU1c6VfftWEpZ3bQdmFWv2
QlrL7lpW7U8Yhoaa+Xx7CREdWTZ4QRtvCK/hb8etmoP/faRuOHZgNlLANWzmB0ZSLz0jnj7012WT
MKF1IlixTs1Ef0EwNkgto+OVvOn7RvVgXNm/v1TWX/1g0IuBqfrMm3+YiHos7hH8t8mxcWMqVJSL
dTGSxCA6T1IVWX311CSFb5/mWu1zJA7p/Ezy1XQd7SnoYQMgcdD1mW4ZrwH9szHQxq5459heKN9T
pbUoImIOsLMx60FpwJOtlRHTkpyNF1naDAbfP5pStLfyOi5qClDNDTzFSEkhpmwhuZM67i1VqMlq
6X3s1g5E9uUnn5P5/Vg8ADwGfNsF8MUI8QdedWJobUryiXawEmKGQrNekCD4o2p1KiARz6tWAzXS
pD1VptpTyzLhx5rTcXmSgcvVii1gIBtnIWMtK2z+lYvFP6VXkGWxjocsU02ZRZcxpcF0DhuwhjRR
brAFEjEST7BlP/IHYKkxvHHzmXWFT0Pwvn72/5tE/2QSzQmmQmT/s3b0qR6ZRG/f8nr4Zg79zy/8
wyzu/mLDd3UdTF1KI6pUk382izOAtniwPlBc/5pD284vQJmRADEhZuqsfOT/tojZvhpsoxDkUTSY
a/8XY2jTUqfyn44cNG2ws5mEo3nlGKR5/vbICfQeHWXUajc2zcgjXiEUE5ANTmWx5DsPjN+WeYx5
JbV1Ovi1veyMaQ5OKpxiS0MvniGelDdgBcsNvbh/hL0wOSE1SLWhG8U7gAUXekd8jRsLOfQwESPZ
FbQXtMlj/iDo9EkFiemycjMJ4X/JTdTbZAyWSjdu57gMWrswn4YKa2/TmIqDE5cXW0z9c2UFVNve
YG9n8uPedW2kM7U+ZXX21WqGNgSw9zgH83DN8GIcWgFdBZDfWF7TbBnPTPYwVnjUZzQCZX6YrCXd
ZgWW7lm43qkklnCXZctwtjsi4od+JMAjrxcXOYGuQ8OEXErJDu1rkhL/mUe0bBLOOgZqtWre6Y0d
bRqndW71zj8WhXltdGxc1hAYd2VOAlQkSzLoKHhjn+43T/Av0I9E+4GmdMMNQ4A3mRRhG+e4dCn0
8Gx0Gz6s8mZBFrT3HM07l1lGUiqIr3C0vWYvTTA9ZHljXts4PW9/8leeWqdqt2JOXoLZMD+J0nFP
0vam18qosZb3LTOx2aqjS9PNGK+LGgNAsFFuGv1mqiJreao6izjCXSpqX/udFQHZHiGnv7bsRxik
lK9V3ZPC49R03xqDGzbJDvhStIQ+CBo64p3wW0uGJAC24lDSmB1JEMK/TxgJzmlKrHtZVsNV8wZ9
COdUK5Mh9JfemsIhTp1bL+9AkhkyzXdavmjEPE5BiV5jtPOLNqeERPGekDIGSdp0S4cdKStYsLPO
qNUWNeQv6j0C1ycCcKuzF1WD272SFOlcu6URaR4GfZ1qtLtADrtMPEZDXh6qtva9+N4isnwSe/ag
Oihee2m64UqMqXL4itXuq02r9xdzOGG+zLlWX7D+T5tw7q6uYZHylmr37WooNpS3mEmOfBSr4Xhe
zcfmakTOlSc5Xe3J2oh1jgEjruVkNTCbq5mZHb28y1eLcxW07wA5FVa1NaMr2G5IDZwkGKMz2tCX
6MMunc2msSmVi3qZhIuMbjVXj21SQ8qiJT3Pyn1NRIG2SxeGCxDAcGd3q1EbsR3ElFTZt9mVW7+2
ytNdKHd3q3zernJ8s6VqNohBsIHzA+h3i94rbwUucan84qlyjrvoqF+gxNG5ea2ylturzdzAzowZ
EO85JNAI8ZaHId3plTk9Vj51ZnEDBaFyrw+rkT1zlKndWP02yuk+Ks97q9zvHjb4xJic+yCb4udo
9civdvlWOef/90KshnSYf/JCpN0KqAv/8wvxPi/e2GF98zL85xf98TK0f2GFanhEihhYkznF/vQy
VIAU10XWYOom7RX/6Y+lrKf+CyUxS1zz329Cy4JLqaJQXL6J+jr/v3kTMif+9k1oQIlX7MuAjsBk
Ofi9vaGbcr+SrtGe7UEDDWAX+4GXA67QwX90kiqpT05ARlZIUNHi7PIOlusnRrrZe+GtGjWpdZgT
N2UZpNFBI3K8ex7ntrjBTJdmD4Nbdb+itfFencWtzokRFzeDyMxtoDRdrHfS8owVD29QHkzbYcqq
26xpNbawSUPkOKlboGFn40D8GJG5S2I2+5K5fvA6oRbzjwSS0bUM7ex+mYRkADubjsckK01uM7Me
7J21cpOCuPHTt0nhlHhlQlaquzqP942iWN4yckkGos+LUocci+qVjLNSMBQQlyKhsvH2mLSW5lKj
2Kakl33nbcg5Bfd6xMgIp2NX1q2OfbhybMcH8G1GgelskTSX0cU3wSiJMCq4nm2YzuXIOy1yAl1s
x4nAs40Bv1j/XYiiFwuvQ+ICiPjD2cocp8pqhFXl2AEXC92R6VsIhkojPW4IbHZGib+0Nv7brLGX
Te5OMROgLm7MhJME62u9ZO+MCefegXpSxuRITTEeX0RZUFwOZi6j7uKVg3bSBd5SWN1RuASaFQrM
w2HWJ9Up0bTpEDuN+ZQjQGKG3OuoMDnzHo1COHs3aOY3r8lw3bIk3cz5nGxTGFF7cDf5bael1qHu
7fLEYm485NXEK7KtavwkUzGe/EmCm0rwzpZVvWU9HN+z56s2U1LIrQsaYmsPjhVmblwf+yWIHrtS
lJ+jShvAOhIyFi6ole6LzP2U12X8iKm7fxDJ5D0WTT69JqUvt7BMo3PXJPKR+6Fml1GnLxjnoofC
rOfPKBM1oOTjOAHpMaOtMFLvEgR59JIAozzKxNXuNYYJQ8hINdhPXmfdRm5UHMhmSpet4XX5/MKe
BSlcVLifWteonti35VBWoyRmIJzx9t+wWPDkpmY8c6o6dBfEFfflDpDhcBJy6Q6iyOMX1OvWTbCo
dFWjccQzA5geW2eDNWE7Qkz5aghS70PeyszX2XdUsLJr0upw1T+ARvdOnXCeM2yuPdWBFdqW9G4N
lsYxsBjEkWHUjdM923nzBlZYfUR5hO48m/msx6LvHpPCrV66XlaHKfKa3wTafBjy0wZpun/mky53
c2PZm7lvYLOiO3iM3D45VzZg69iwli8je6ZyHwhp/p7VnX6jLRVz77a1vLMoZLC3s+YfeOOjI56c
dpdIxh155GXEx/vjF93Nis9zvqSfLTGkFHCtn39utSrYCqByKKiH7sAUw9wFnhj2aePekLLrbko/
LQ6MZKHuBZVzFrLHaFoBdCUYrgo0oINUOIuzZElILmr6UAFBx+rbSILOKSm5i2mdE0i4RZii6Nva
WjvvajHC/4ugEnFdhtDD2bmJNZ16thfnWg+qrTU75ouNVO9+0LpP6dI9ZY3mvUunhn+IUR3kDgsw
os3NZsmevS6zb0r2u7co/5rQzfpo66XxKbB7724WHdrEeuyfFiLztuxm69/dEYhLI5b6wYqC5beW
GUcbGhocnaAUzU2cxfYnot+cjdsWQApF2c64YYP4jvyB8XVwIBLVrJnQlOgbJvkG/G3Znce0id96
8hv+UQhEpv3U3ppjJHaOK+Q2mUbri8ko4WhpHhNiKcR8a0oMUXbu4tkdBlPjibMT/WKwNd53taEx
C9b9+jFHJaJSuAxGGGqNNvWpinuP6IXCBEqhPJrKvlIL1ejnsbCepoEIgFyUjDvGVK051+ArDO7z
1dYiNgRM399GlVQYuCqEdB6USmdUOofYqFBrj36CjVjYLITUMhUif3/xWEHMYTwC7SRuBOdpn2JD
L322Bs2MckeDqHcB1Jdzizr1ZtDl7y3vvKuBUPVEJGC/4S9lMJxhTmWTERwY48tbbTDTTeA3YGrq
zvlaa/Z72rTmreFBb9jMLYgddNi7lpEVD7mW3wmZ+HcBPcNtokNhDLPl90SHDdIqbaUt5ada756o
fXUiDrtkU0VM9lLw9fsU7sZBT5fgsTW6eqe5ZmJt7F70x1hLLkU+xXt7TKMtYW7GZ5TI9iFjiL3n
ef89Wyr/2prIVBNy0Z5jNOsIhbrmLLIcazDKyOLOqWENOH013dUk9x2hLc+M2Ep3OGB2JC6BtQlq
2kA8pIya3lvJmDw0yR+g7LH9l9iN7DM/IZAA0aB6chrkz0XulA9lpDn7wpzrkwG7aqP3utzOvZ7e
al3shW5V1YdhlOPWHuXwanZwKwqf4ptQ2l+H3vgta5t8s/B6vJ3waQBc6kXyYPtgN6q+hhddJuZm
tmT/1QAethuNeXzKdNfZrfvqOvbzPX4QH8GvFj2lE2kSru4NBxFYLT9F2t0DBLCMXbYEOGkgUdBp
d4l2EqwTU5vNTyV+63S7+BVO8Ei+rZ//P3tn0t22lW7tv3LXN4cXcNAP7gQNSZEi1cuyJ1iybKM/
6Ntf/z2Q47qJk5vcmlcNUll2JEokgPM2ez/7a4lYO1xW3DY89j4nTvGtzdPuimZgW8vmW+A9/xaZ
tustGAoPwFjUK5UpVoCWTOwQ6WvXK5z4NzdzIJHSl+x7Uyqe0UXFXdYXOru5LN3VfdZcYbsiThum
yEEnvnVnE5AcKFNl7pkGjKeU8AXuo5lVU68pCo3q2vtzXY2hbnfyrSdRyOdnJzATs/awJNZhGnVE
6uZ5NXAdSeTErE9dsas0861R67sB4rQnIa/5Rka72KqKt+jKiwYgz0sSiBEp6HDPKlQrzNXqYtft
na1iFega0Jjl4BEFOgVqIu8dTOFHdirxTra14zU4Bz0rlahTYHsRmB7vIqM466Wi0C7O076wBvdA
18OCTS/vlFzespBKdn2pwgatUNFZxXLnjoMWgOYr9nhkqqBfoaEZceV4ZjJgcmdAwUPY1m8IkhQe
z3b7EftYelgJV/RdU/vWELIbQvAqvZRdIbkLtclBliecB/pwNwnNfUvLhT2XwuVXdcrBmkd5Zymj
w2G8JptrB8CnWw9Xc4kjFLqZQo7O6hzLfrkrUvMzKO+n//RS/6deyrY2TfP/3kvdJ9XXb/911RWv
knntt/fvefX1v/8fVvPtC3+KXLUP2tYtETbjIiN9p0z9Nly08a3jvFTB1G9OYtqmn/gp8YGvoMHa
Rvm/Qat+zhb5dsYPbSsV07/TTbGy/GM3BcoI8JUKlJLp5xZR9ssqo8F/0JYu0G6FW9XLlqSizOHZ
gKrBZSEszJepHMczeEl22kP9UsTmVoDbF0F6L8X+muRBTdHMXVHK22JQnzFtxJxkRUNehjGRF0eL
ddWy2cYcodg75uQTUkX7Uhdj7olZI1Vkal9dvTxbE/eiMiGwqqOgZ7eDrgfTWTEOjkdL9n1Qh/RS
8j76jV3j4JFV46mKQyivKRi+qeupctVbS+t0z22nVzgZpK/nbbgYyzY1Sr93RZYHpR4vIdqBi63P
+4kxPUpD+d3N5XnSxvtoNkHGpsMORdZ5WNZbI1tOasx/xcGJqid9Xeq+Ypazvpk8W0g6f4MJ8dIs
3Y6HYOG3ZaJ/jBrjkLYOO02V6VDVbdROxblovf6Sj8WrzbZ2p8bTvdrm5+0d6Eu8skAovmf1pqeL
+2ynFwtdRgm9Zoht7vlpfIz16X5rfX0HPNhVW7hvYIXdvZYYB5RMpxw2ytW6BTwrU8cbo6q+YaZH
semX5hxzI0XLVBsviZ4f47l4bZvslW3zBQcZlYtldKHBL0SI9feqX24NBlC7Re93jVujfDDy44qy
05v7hANPUIuKijdKJC0eChOMMUPrJExzt/fxyJEUWKcgZJTtvUzKV07DyeNUYCY44TjaXqs2+A9I
BLqdOvW2F8AJk/WkOagQlVE91Tbo9zFPvusF/5mppec8n0+CD+cAZdSiTeA3rIzlGYYoJ09vFSCc
dCXIO15oTJ0sSFxjvW5JPqGVeW6NJqJ4nh9L1QzmRU6+BL2MLiJ9lWy8wkLMoCDX00iAi58lbXrJ
G/slndUvTERvXNBGvkVwykIQxGqigWvm8XFtzANS454LVT/EJZ+RojqFz+i8RymwnpBRJuEEvNEn
Y1HHVMyVMK89LaUodVSX6rOMtTeXJsIrZ5D0fVwcqdUem3Z4NObie6lmkE0xTLMKnh/1SEsAI/U1
FQypj6ulJD6hUlR82/uuSYtO0HipGpnt2A9eatOwObX4ug0xncw2l6JuvaD/WThNuBwVbb7UFMqf
gZS6PhysJaAwGe905MZBMROYvDSU7Qu89UNjL+OxqczxqoNPejWPCrwYfPRhs9YlEPF62WEzH48l
hlhfKIX+1mvd52VsrWvNYUvLVVOljRG0dLBZ4JaNHtj5Or1GdgVHh/6/wERnNPKZbN7ncqZzD1aj
czcrEDLHJLrAbP9M5zT6GE1D+tyF5UIKqX9pQyrfBO8U/pTMS9GEHp2qzzzLbi6FktzKivH8pBjP
lUJNidqLcmwwX7HGt2+S/HPuyiwJC6sB+7lkXr261q7kUA6oEqNbrTcB/Egu/zUTbxX4OrbkJeER
o+pbs9B2us0BzU+xGXi5DBsGI8GM1A7jlD3sZ8FFt+T2i61YkNyb6Soa2+/K1J4MKz/+7tD5C6HD
rzv9zQdjwxVBbLFN2H51wqSZZeCozmmVRwbvSFB6ZKPzJTWb8xpp1j9s5DmUfr+L4sxg/saBpgP4
Y/n2q6sJo9wgrcWW1Pu4zsAuHQVpe55F4fsPr/SrVIJXYvxIIcuuRsBN/kWrMNn2rGdRXR1En7+6
G8trexxn2rT4OgQBSnnkM7u/fy//7CriNR0OcN3R3O3/+e1/5yqKdekmDjuAw9KbSWh24yN2WjKO
deMwKWbhb78vQvtT2/F0+/uX/tP+/v33dTeiCYIHWBbb+/G712aTPK3Z4shDV7Z6kNEU3i6RxUat
U0/sy/KD6s5vUzePu3wax2M2dty3riR8JlneEsCRsVxPQ4zcYNXNg4vxw4e4GwpnOk0Wj29mtLXP
mIJQv+wsrRYd73g/l/GzaibspmfjMjg4bYlLcfek99SfYjoHH9/UEvz9b/oXlxDRDapAoqCpphC/
fLCiSF084oY8JIJY+Eq9Vd31tlyZHvzD6/yqiNjeUUODZGITA8ml9Ms76k6aM/OXXKsurpoOi8lC
GxGqBQ9hablZgPrg3MdaeVeMyy2rrZJ4d85QY42/NyPP5a1UyXIKCE3Mp1jp8H9MwyOZ5xe9HfeJ
w+PexL3sxzGB6M0s5pfYFMu+jEW98QfS06C2hIDl8/PccuwPIjWOfeqU4WSRZI2E93uUmgQ+58V7
hFC1n5Xse1Stzw7O0LXvOLxZySLLOaAoTv24XN/dN6fcRpMghvXWXrYke8H3hv7wuTWh1NsaNdbf
v5F/8YRhsr9RNeEK/TkNmDBD0o+Q+x/WCVU15cTMk41Jq4WCTT/8/WtRKP/6fEEdxTnF3s92zV9V
W61YSG82FolOcyT+KD2W1T89MN/vpN/t07dnGFp0QR4v//wz3waqQt4XqioPlTvWuy6dhU9m+9v2
pE9Xfdn3bXTMhUFSo7hMkZuEtiyOjFc/dln2xWFI74lybLFBZ/oBEDCHrMvTqV5K8g3i76s16SEY
kfxQ6NaKZ11HI42d57pIrXB06ien54+tzomvjCWF4IaE38PgCWLSbeqdaFmykz8h9sOMBFkV6XeT
WSGRNPl5nHO4n/HiO1ZGgapNVL/wQCX4Bn9U+/tKiiQ09PX0D5/JX9yxfBZoaODxquBwxR8fTRtT
fK6WUh60gkZhTIiWS4GmewL16llLeAdSyq2gWJwLu+saeUCreqtW3vQZ13KUI3cmWHE3ReuEhVmr
AjSaL1NW6wHWOQaso3WJsA/4Q2ReEiwdDBh5EtUomAI7W55VMb2tneqldvqAbImqquEXbpWZNCv1
eaEQ8+ooqfd6QeBHPd3HpjV4GRNsz6h58HXWCBVUMbKgjAp3L8z12a3b8fz3b9Jf3CScGdv/NJ1R
wq+6sClu4AVMozxMyE0pcdBcTfw4BtiUqI7/4RMBZ/vn+8ThFOaxhiVvs0L+8SNpDH1B8jjIQys6
GWpWVwVOlB0jTipX4/NZKy5JMmPZgQgeU4gQXtK4QNxKATgQJu5VEpBrWo5N6FpAtWFD9MyknS9d
rl0zbrgpXJJpEpdqf5aVHuh191Zm6/1cLKfS3g5jLrNYz1+jaatSyf3JVvXcDIAs50r4lKvh2GfO
rucjfW8vV2PWAzZGZEht3A5Gln5Wk9VYR0PvFWufXM3Yq96boEjOVTD12Asl5o60p5F08ngAnEir
Z67TY0tYrbdsEhR9fBS5dotTBw851ZpmDwHSsoWVx4DkgD+Bj8UFWQ+g6422C7fbqJvNS2VPj1a8
NRBmrnA/gegpGqolNcrOQK+cgMFSF7aK+dJkJrdYHzXXrjm/QRoLJuTDSMLSc4rOBeIQpbhRGC9Z
MmLkMixfr0xC48ojENHjWjaN12I2YThdHGmK92XEyZLGIxcmd4c19edCMz8nsN6PuWYymAYzItrF
3xojti6E4QC/PDlU9kVvvAhQEP9wHlt/cXtT65gs8jZSHci7P15LBRiQBjtGeejs5Q0W/32ncu6N
tFmRyW291V/vrXaFMGbXu1R67/e8TPrdMnWTR4TFmwRrQGyNJFIsdwNnbHUbUkaMr0g4MiTycjkU
WqfQoOVl48VGGkKdjN+wdLpnJPgJmaKci4y4UAXyLPfROVyEwjMm65fnUafcUlsdFYOaDv4cE3FQ
OFTWMY0hrP1Er/hAYspsOxseexyDXitQjDu0pO5QnMdhuDdMyABVYc1h2kIrbqb1BKIFy2cJIExT
Vuj7y5vVrfWuRWxu0x0glLIuI4cITebwqIPv2qr53v55vv5HvvdPagW0An+rVrj9JmW3FOOrTP+o
WPjxhT8nbAZEdgzaEB7pgxz+7V+KBUf9QLqRhmzOEuDP33Mx/2fGxh9ZeBV/Ch3+pd/TgUaiuAML
6fAsp7H6tyIzf5Ae/lBv2Iah61RPwgBMbm2yid9X9pSb3VrW6gKfbns0DVqVsgkn3PXCVIOOnhNP
0xElpG25m3qrcT3Rte0VOwNN3a0NhGM/KVR69abrC5PxhokVpuOJSP3/VrOnupksi8fyQg/K+GrW
vBWIErtdpeuwIyxGsFqFYNmow1gK7ZUpFtObiD0lnop1v+2cWKkuLTqjJrkgqFWZP6/rUyQUbGEG
hvGwddU6C1GWNGS7QXs5qBQrTqDNqv26ZroFPBa+HghfxqCMe2qXWdswRxz08pDaa/pNoTR6m1Yl
Pc98zYu5VNmArsI1rpOyiMjDtjtOSnTgZFsMZoxfRZnMW4T7xWkkMeYmrZL+PE6dsteibPUjleG9
V/XjHDpMwkBGx9nI5iiP/ZktCTQ+C08eOg+2kXWk4t019Sen5W0GKozZZthgLyRlDqEEMHkQoolD
4fLOG6mhHafVLW97Rbd2lGrlnboW1W02OO1NgiFTeGxO5RGFSg2WaI38fErsHXWm2vtb6COJirEa
LrbFaraFPp6RdKl+BNfVXw+V8dKZcf+gdZ109g6qRViyeIuhk0AP38t20J/nIhc7WH0OMcMxWstx
jaIzXgR447rK1JWEbiLexu6ebA0nC613fspGUuk2pooBXMUeb8uNtdJNhOoZ4FeMAcqu321MFpaQ
w6dt3/6EZ3S+GbvM9F1ALkrn9L75znZJoLzoG+8F40YEfimTdyY74TPI3o8w6KwAy0keLBszRm70
mGWAI2MpnB8TaBm10no/J/DmPtq4M8NGoIk2Fk1sVfs8052wNCZ2gINaBdE7v8bdUDaZG5mIFcHb
oFh/0yJXYYK8EXCSDYbDRQ67awPkdJSVHh5bPdQck6A0iqDAkuZdxdXmM2c/geFOvNJprAAc3gsp
yCQbbzieRADmMTdEz9QB64kHZlPaAPirwED/glUjvqo3vI9Z1PUZ7JB7tDGdBhlcm7DV5tEv3tFA
Y8N1884Lmjd0UL3AdB+ov4PsnSxUW4MZOhtuaNnAQwQcGkCILKNcYu3JiYo53ZEXMAErMrXVYNqV
/QAZTT+wRosCcfBBAMOaHswOlb+Bqi9PtGfN4FoIVTNLT1ar2neYSaPk42ysQIEGYtj1nXQ3rGGB
BZzXJ+SbdAXx0UWtoXoFuMDRbyMGgiH4RWoaCOAyu5qqzVpfoL2hkcCLbMh9i0tsfBjT1JgeemDs
LFDjWIGYl4OSyz7led+uMiCeU1K3JyYd6lJb7hqMnZh5sg1pHH8qNSpNRqlayuejVCV4Hya/iA2X
VYsREKfzxmqaFpvEJOJvnZDSoc9jZi6O8Wmo5NS/2bmr5RYMutUdCM4e+uqY9hI8piejvEeoSgJd
fkUQronYC91nHz3KnBBQX210YfmibxHJYLyew/ci/z8n9T+c1Jteng7jf9+F/RDa/xXy5bcv/XlW
Ox9MvhUbsnddPBusn0p7R/8AK4nW/39EhD+1heaHTfUOM5+kFANNHPXpb9swnUUZXalJ8YrOUMAh
+nc2YqR4/NJVgXpRTdVg+MbPAVPpl65qSEUu2yytiC+xtSl0ybVgXyBTUGikGe0sScvlkyjl3BFT
jTlMpDK9cO9WwUj6mRO0sNUoKVP9I6qj5bayhHwYOyv6DKwZZt2qs/K2MYwfSK1FUrEJ/0/pNki1
c1nN/jSj1A+QNoJrT1BC6tdM5JILRyuTXSiCOulLTdGEjZvGJHwuC/MYLvtk5o7M5PeuRD0DEGUx
drnSGTeJlgEoTiLDVyom96HaKDoBzCRKeug4ZRYoeiKSq3Huam+sFussiHCoaTwAZAylrnMOgsWl
v1FlOBfN+Ekt+aECYG39N15FA/NmSPjy0SBZuzl1kyZ842L5wfOYI4aMSP36KieIamJjojKXCTH5
lt9TPvADjEFwt9IEIKGtafR1tUx6pRyb8cd6xW3qR/xkHw0ETR/lpOb3bq5C0AXFezMNkXysO6e6
6bt2XE7IlmMT8Qb7EA9VtLMd/YUWEerW8Phbk9q5m3N+roY2j45Ci1Djq3oakdqczfbdmq71Zy12
nNuoYObg0XWpWhC5cDwCYADVznbKjsbTvsJFUN/kWuPemmQSods0XPPQ8f7txqpxr3n6okJIks0u
i6RhfkcZpqasHvCqO3cKEz/miQk94+KYJOHQPdINgoeocggbaNyOSgFrYx7s6iZvG6xJKydHaNmZ
dkRkM/m4RweDLlqY3WFVyp7fWdN3pFE3XyY6zU8tjJ+PVJqG7rssqSzfjAF+akpJ7Fef9KD7psW9
m2sewwv98wPdZHw3QyiKadFQDvrmqH+mKO2wKZFKgSE6UaZXB+M7LErNva5r3Y53w6KSmTFnMj1E
dtOvV8BsGXum0aBcC8y9kz8JuwQAgfMW9wflW09wOGeaF0/1cG8DbkJ4pM/QABxF0z2NHc6TpE49
Jz98r/q7Cdb54Yi13u2xMWkUeGWV35yz7zba5d1SC/0OU8O70ZZYCEy3+bsB1/jhxnVsx9nF7btL
F2Sn0h/7d/tu8W7lFXWHiRcBs4mCdXP7kvyuPKB2Y5mVR2e7LFG4bO7gBJtwtPmFi3frcPbDRyx+
uIrjUrVlYG9uY1NXUaisGJLVzYscba5kdfMn97paXDVrPD2niLUCxU2qM/SVJuzoNrPN45wihrc8
OxOa4+VcQ89UdrF14PZWHuXmkq5arBMUx3pZ++rmoyaNnFjlzVvNNKXDZi35GQ6LmiLiHwcxBEs/
zycFZu9VNbD9XFx5X63OdY+27ypDh4RmrJqPU5oNoU1mGkvghJDDitW4Yig4F3jSFBGhfdG6nx0t
2y+pAG5Y9/YF8egDkCCybuJp7/SZ+ay17eJlw0Bu/DJUN3Ap7zVdp1huGVorHR1+bDQbRAdlnINF
cYch16f6lCdV1t23bLEv6iqiT2QvTIcZrueDtBhDZWPVodbdDAlFN95qQ6Tvms2COKUJ+ebWekkb
h5AIg+o7IVN6R7owBA6Fr9KY3IPEbasa4/36qYqQOgKAuMEhcu6nHOsPAiafmJV230Sy3WWWop7R
oU03VodmN+2qLy5P271MNSdMoyXaYW+kmo9MIps1QqbWirFDMY6kaMPIOi0FpInBjj9XqeiCWGNG
mdvgFYjfrBghVO1Homqmg1rG/RObmZ4LY1L2cTt/H1qr2C8wHMK+xZk9aiL6rOemUnrzRgazMqME
MM488GqwmOsd9NIwTxKM1Q6sK1VfjVZ6X8NhPDoRm4FZUey7oU7cfbpyNGUl7N0e1xhXhbXal6Vr
MPVg5E2z0GnSzS3TRM9uA4hXN8so5OxNiDVymi+yyiumiNh6XmroBDttYOwdpcLZlVBm9tUKILye
IvUjwjUl7EeYZ9Uk1wvK7+q0NBNEQHC+dzp/ce6sWblh6P1s47xUfc0FCxJ3q3WhVNNmD+Fdrh3N
OYuv3bx0XLZZZgMHJR1sPxfMd6DMomQ2JrSMJgBUfxSaftGRY9LsJnPrKTVuVbuKnL1d2/kRYV8B
NgCxXoPO/7mv1Q5BdofPKh1Qp6p6e29FWXXHWl696FkuA4ckH2souAyMaafOovPnTV4hADl4Y2co
wNft7JuO3uUb9Iot8lwHaUH3PZmcgxbUKRYaGNCWhvhGM9WeKoIF7xOEw19JU4zDmob5uonEZ8Ud
vqepjF+YWRDdskjV7wzzSRqmAiujy32h5/CZNQgB69JET3Fr7FmFfo6s4c0RjblfKxx5a4TJQE+X
lwWzX9AXlQhsu31tyFr3Rl29ytEu07iI+lsc2SNgLAVIKJyCwwjUs/LFuhhICSLtFtJ9G+bdlN9J
zbrIuJfXLOOGsOwF+kJBNHbvT0k71WGnleslXvoorMvu65AljwgGKKWoL9ibaMgMRogP8J0CdECo
Sd3t4ZqbzVbMNI7fM3/1Zk65MJERKdF5/qgIC6ULkTWfE2Hjnk0d+xtcZ1xD2ndiq4hnToFeKPYn
CV8HUSOM3zlX7aO7RCvBWAMGAZ30p5ipHZ3CkUjSiGdnXYcjSVeBE4/6IZuX8kofa3IzEQBmlvaU
Tkt+XXDNIzO0tB3p6SwFsj7xSdrat2NRH6t+fjDWpNtpayLRIG3RXdn6taf+9Ht9qB5YsEOIRURI
wFSpL2w+5IhEucIbJ7tyNw8AelvFeYti8QKlJvqkNqZ+A2kQ4oJjop3tua7Mt1KU2hX4MSQx5G6f
aol6ZmjEN7ucfOqCr+wnmwTvRVH7muymg1MzKemM2ghTaMPe6FjJnorFvgeUGwdJMWU7lerxRkg7
uiXw/NjyoVdFC9JJvSRLZ/hYrblE0doQITGLgChh7aLX2ROMegv9UzLssduZDGKErO6HBCR6xtDW
HmHBYG7wDI70a6XprKCz1ucehNVWbDaavKnsPvaNyWUeW30n+vSA1AXXh6LeRFN3sxa0pknfAbGy
SeEpP6Ngkt7azY9TN9zWWo9EXZ6p1vDHWys7sR5KzbKQyxuRuuWTKoc03iH2PjD11ERUYhvmtcwc
59oqG1I5IXSIxSb2jIXUeitamf9YuPyn8funxk9nT/93jd8jI9pvXfft2+8VkPqPr/qt53O0D/A9
gYD85pL+Tf3oqh8wueoYrxjdIrrYxrY/Oz7rA8pH0jANgcjk3UD9r47P+IDjmoBkRr2mszmv/52O
D2TDLx2fg5sMW7UBa9JSCcH8ZfdhLy3k4smUVwqxz1q9H6kAszGMlGkSxDFTZ+F4tsV03W8snLLD
xKBtfBwwlPahKY2UHUmES4a2Vbt0G1OHB1QeWhtnJ44tUv+mVsdsac0vGGAbBN+6qb+6G6VHbLye
wTUp6zeGjx3ZXwdZQ/XRAc2ZHBAB9PnG1zb6D2SbAaSgqtLeIcPG/DR3O5Oq1C+kwzwzW6oXA4MP
1M+uvBpw2kJbs3ZDRzCE2iNaGrM0vtE2JpFc0uIR2T6WA4415mpMTKqXRBuavRiV9UjC2lasCcv6
Er1Dj+Z3AFLZxvG5apf+KYcxRfT4qt4PUysCWdh3qKLds5qhZ3dKorvgKmO74BQ7rPYwopfmWRtl
artvsfYephSyPZquu6qusANBTN1ZCtbqlaf+jbTdYyzzwKzm/Ja0Ox4+oCQ9RIROWMTEIww5bKhW
1WU4NYbqM7Uyrt1s7q6GblUOkbLSKuWJcmRTXWM9alY/ASSN20itznAImWU3jgKgakLJoUGjDwVm
w+s4Ks29AdZyJxrd5Lt26109iu5spwpHyiAerRkW1kK3HXYTRp3Izru7Ned5TLJwsbOIyglw7OAN
2dhaA48vQJSf1TLt9lrNqTuMMXF/wo2eRyetdjhqra9OChGCPb7IzjGjV1ZaG9ZrniF8OWUxBikj
hQOnc7uDsM/4V2ViT8gVbI+NEwYXzP3itHL6HtPU7VaSzh1KdXAo3DfGncFqrrhesvoJZXr25LDA
f1UQ5CB9WU31rFTERToKR2JVqpCtUhc0Vx3TOlsb4SzZWGfRRj3TN/4ZqOUngKLsDZBCNQdnqPK7
uWqUoyNJrxNI0U9Gk1LN1AU0QT+l47QPgzKky67tNooOfC9gbOvGZaOM22XvqLZ1bvVdsvHbxDvK
rdmobpDpqLFXF9QbwxZV+oUga1THUimgk8f4xlhve7NYy1tFQefEfNRLBtmcW0u8VkVjR9cNNMDk
hC3ko5W29j3U132kOJpy1aWDEYl90VPw2d7oTtJ9I36jQfEcLSvu67m77QbhlG/oqqgwDIlM0OmH
JxOX3S3B9wl1UZHbj0bUsehsB8hXhXSPU2WL0nOjDmZWnVg17EilzOCxL2N8qA3c8U+imIx8DkxW
Bz1Af8uuSAHpTKdTCBfIhIqN3eJ9L8d63UVWxugkJEVU/bQmzdT7KpS8S7PYpf0R47poAPiai3Yn
YRNEX7MI7SWME9fjCYfF2lDQOFGkcOWamCtdbJxoog0tJwZxA6GrvZt9sZVoUQ6OHFU8s1UxKR6R
q0MejO/RM1slYJwnoliJACEVKdeQ6XmVumjxlZb06ujJBnCU7G3jK8OGPt8zNBiZbS0NnfCopC77
bsYsbijNnJfEbdGCopxV7VGPGfozTShQFqgT0FKefUBU+jzCPSXcDvIRsX8ZrrfUldUNoRGiskic
ahK9P8EbNNWgItCYjKnZBgabSOuGqL95Z26gVlUtRthzJu+xb4HQfCwmR5wAQXQtqIEWDttauhOK
U906S9dorvLU5b6fzSgwsRD1iKp0ew99OdmTJensq6TNb6Uorlf8mbbXamZ1PSdbpmpd27tq6o2E
uZxjc1ONOK6CQQ4abkVLHB1wewyns+1ehVugxVYatoDplJ0Kg+3BLlinWYJthk94kQJGSErU2EN1
74w2S2aLaZuZgZT2hO6ecA/rXtG0WE9mI0afRJvgretQqF7ZrctbszRfOKPaC8NVazfBbvLTkXGb
J9RGfYhXLdoR2+Q8maTj3Bm41zgcZEG6od3dVL1DVoGyqMeRnIK3VVgmukMt6GyE5jw6owNIO/Ul
t7U0IDjF+TRiravIvhH1IYPNerJXez2jGXI8iIIYAqYlo5rXaeaaaryQe7SjtjNQj6uswno9wfaV
jboRZtTwt6jwWCuiZO8KWT+tdtVfLdY4wEqS694cS7NhXMfga+0UwoAgX9wAAUaT0M7COUHyrFme
6mbAOFV6SHBm0D2G6QmNSWQsouS2XuKJDVqSh0bmsojhF8BJjRAfmqGR8GhcjRcdgCZnoenWr6Mj
+jPwDO0b85NqZ/arHuYE7x6srtE/KjOvJ9wqDmpYsDuCmeqwlX1xydWpeR64D8+09e0tvnb3GmGr
9Gkfsms6MVBfejJecmJGfRPN86FYx8+NY6TXC26kjxHjmUsUaRC4s86iEihXVpQOebFVqauXbk7K
3k+582/NzJ73bLvbV3SN7IOtPNBpYe8QpM6EQJeOdVXSdt3lIKxPGjCULxO4cq+eSzXMiai9StT4
IwIUi4aCLrygZ/UUZdFxe+StA8iBVAsZqaGBN/tspql60pWOPBpOf4IwSOINDJpiNEFa/6SIAZLr
0MVMCw2Ary6uMJK3ZotFNSpXnxEC7j0ZC5Rt5Sa2BRxmaTHfTZ2cVXe4qduxDwioNl/FTC0/Qzwm
JkbNeBK0bU5MsRyZndkPOkRGQjHIkUrj5LGzljq9+89i5/9ictJZz/xDfT+/dn+s7d+/4rfa3tU/
mCq3mKu5lm3b2wLm50KH+v2DBaDfpkaGkkSB//v6nsAI/goKHjJy1N3/2ugI8wN4PDLcQf8zm93s
Uv8GO0kDyPTHAh91nGlguwIUwA+k81p/FF/QDysjQddkkTWi/Tgqhu1xTL85syguK5CwMFE0xhLI
TO/tyTmDZxtfrDFrHupKeQCx2B2HBRV242xPuWpQrpZIt6L9WGXJLWWH8krgBjnNVqU2B8OJ8IJQ
ocXdrYTzqfOwTXNKA4X5hX21aq0jLphT1Oqpg7lKtBa0nErf13nP0tmp2exmvgqPfZ49EBN9aXhR
lGcGYMtYZYhTA4lungoHKDDyQjjS2jFxZ0vgK4ncPrQT1eh2SWGI+tgb3GjMO2SOAoZyaQHsnSLg
0452tWALX+KOwmnF2YD/04hm1AjCXswrhAImAdI5MtzskRJBYf+q2fnYBMS0Va+ZjJyvsZVRh8GE
B7sXtkmljviSYHKqD2xOspqlAbi0fY4O8ESEw9r5A0G/pyjTmFhNPW36biTTfAzXCr174FTZoYzR
m88y7ck1knpPHPTshJPqmJ+WkR24o8MbTLv0IS4KyOzzkJ0bBhSHTEzPWQW6IQPT4WmlGx8AVYGj
a8o4+ZjOKSXBMqZXBEadK6M9JRAUPnZxKX0887d6OQPkkKPL9iu23vo5msi2mj5Bg2X837hYTvSr
eM6f57GX3uJq2dFxjC9xWrWhHuXDw+oMHdW0Uu6p4SFYy8pjvjLtiY2DwyHknt7zflzTZ9Q338nK
6E9rV1GL5fGFss72y6H/VJXdsRwrecj7tMZwrwfzWgqvY61+qmtVA8283iZxWXm5yJ+3ZIZgYKoT
5uX4DTerdS6tNbqdXFAVmJoVCu1N8apHQc70ZG+MBsNwYpoFGp1gHOFYxLjUGdSMyXU0FO3Z6ScR
2pg9rgCRpATMr6ZH2g4dZ9c4X/C9j/tyNNMvTtLMx5mVY1g35v9n70yWI0fSJP0qI3NHiwEwbIe5
+E7SuTjJIINxgTCCEdgBg2Ez4OnnA6umJzOqJ7O7zyMlUpVLBZ3uDhjM9Ff91HpM1CxhfiQ/Yzdu
7j2rf0KbM091NZdH4Fgs+5nKTnUBRIIGeX/jNitbsvYoXYZfdsW6kB60dqJDUnmoUqkVHUd/+tl4
cHEZVGENYe3YYHHKqDo32feGQy+lYHW1hzpJU56oOraBLvXgdQ+idrFocRNjucfeQhmCY55trxYb
XRYvVhlfLQttgVWHG9TrrVdvxhDkFia/TltyhhZxtF/u4OlvwxKgjWGWLdir8yRr/bV7ShTnaiyG
G59aM2obddjuXLlYJOV8whcjVSXepglCkex0PqJd0TNn0W8thkcmpFPwVMpCPVAQVNWkhIiXKXI8
BwTtcB9z5GdMQSkXzzSe8D1w1uSY5Y2D8TXR9Ky6Pa/GhQWFAp/tj6FsaQqLx/GBwI+9HUcuiyQa
S3sTGjN/tIpFdZ8Ecr4e+gz8cT/NU3TsubTM1pp9YbYtvy396d3U/7JpUMiYyMXMtc0wpL8APtHv
EE70fCL0tWq6w3jcvXXsrGHmpjJdDvZYiZu0jirCk6EiyG85RzoOeWcF3ss5949Q/1klDDbfRjAT
8ND+KQxZ1i6e1t0DiiiP6KFw9cPlq4He+hJkytyVuUX7fPHqLJmgOrJo6KViUme18i4XTrHTJfWo
tZV9xF2od5mjspdK57AKfOVlt7hlR9xuw+LuFrvCDVzFX2BOFGSmI5ehpSybazsCExS443lkRv5I
JtZ6KmQXvDtUu0HJiyiFqiKdk7hMuY3Bgzj7GIr+gaGOuPXjudn3cc9Up+/7u7JLG8JkWX2gLm1G
1OCuJVjjw8WGpR63QP6ttkwplxsfoPJkMMK602SLlGrxNcTdhgt049ivL5M7v9UDdmE5VtEP7XSX
gE3QhLnPHU9u2NMAskbFIenvHXe8kqUdwuphrsbpSvVERejzy63eusGDlR7CNZxeC0qeVUPb20zL
GBl3m/UgnO8yuAH3iyXG2zmLcqzeA8WGtXE2pqOkawycz6bT5Eh40rBBc6hSzfNho2x9pGyWtIPb
30YDqxYJiZnIJ6MOAf76qi/YcPuT9jaJPT0O4QJeOWTk36zJft5bdGqNOVpzC0BfjDGTM4OI5UfV
j3mlBAiL4MOwkgPYlmO3+sQJEM3qniEyRTs3xDDZyjLadX17hV8QgpKlfpk2+EKPZrNfIpAIolO0
nswRJa6S0F9am/QwkJy8tor2gznXLXLyAE6mpIVrWqdKTlDfEw8RsEP4Ymsx54dpJSQs2ExO1kpN
aFXNGAXnxzZMkNeskPc8FDkn1KpgvWv9b8tKX6jZ5XN86b85TVHceCrGUzZDRYzdaSYQkttnrgEa
ZleMw1QUvwa/jA5GLd8SxU8tPoEP+ezFt3EDlxg8Kks/PRXfKwXPW9Ba+RAXTrxNV2bEJMORhzs+
Tl8kb+ASfjFR+in7rDyUHhuG0cjXSg/ptio6Gi9DftSioSMpRmu/NC0TSPlEoCWLKAXCACzoGsov
kdOoK/GJtiiIHk8QL4YqFjsW04ZVOxtfQ3ixW9m7T1mGzXNMGC7nhnzz4Gfld2fFaVQrWGOQlX/I
x2Degj2oD3jbqzMpiWnfz4vcju78vUvjmTSCH2ymiN9hAs+/FwzFXjrhLA+F2zV8oAg/1C8Hg6n5
wBS//tgX+Ru3fdEztK3D5zbw+LOuAIA3xFc+dUhbPOTJZejK6cHr4/wtyP0nz/enLXiZO+k03ckd
wsQlTporMn0xHzTeDfkFF8K0NR6zA5xne7nEvsOJKkj4pkdKNZYVm5LRM2Fvk8ZhuG5qRuh8zxtH
2c39aC/9SWAtPAXGC79NRSfeBnAtuYr7+0W4Vr4fx3Q85ap3773KHzG55KZmZVX9CC5iJr47RgiJ
nscVIarHNoy8RyKNndiyalpsMRzlbD3Zlb867YacoLs84TslKbnC4bV/VMr2uGVqLDYnhljLsAVT
4+/mxH0igj1sSbSdQ6b/XzuKxb/XSXtdTkDXyRamybZN3A/qPj3G7JnzA8IQrC4ciQg3IH/NlZpW
nE9WpNh0jTebH2IF/6hPBNAEDChm8bzFOVkeKQp4AJd2EzMCCmgXdBpzwk+fczn7Y/ARJwE9w04X
UEHoZa+e0vLWHjJvByOr3HuwIQn6qIVhbYtnpOnd5lG7UmeMf0R3ZwqH2gwRN5CrejXA5tBhX+0Q
6oAprVilxNb5IQ7ALa0S1V7xe6GP+NYxRz6pjoRysldWs+KVR9zwtZyMeEK/jk8CQPyV8CZ2vHHr
X7f1iCacEfEr4M5P5UviZKRNR2tG11tSajUoI8KMKqZir6AtXqPBjdu0MnaxMbJWO4hmYg9YUV/6
xfSvIlyGD498yynsGkyped7fyyTVXxrX0wX3X5P3OxeTalF5eDDZXRFK0j0trBwfuglWFSvslnPS
EO2WSLlEmUo1j/ss5364YSpSoRGvKK8pDhf/a0IvDibM0PBkDQcZcSNqYGCwnHH2yEL6KENF+jYG
E85xihueyqWmUwpumnULTjV7Q/6uD0wHKrmrFlPi6Kmplg3zJNxIOrDCTbcSzURs4guiDADTiuUV
eMTTVLE3Zqw+fK9XNpqVBqTQ+yW50Z/0tE+QWl+N1TOREXJtInCO00pcy1f22lyhhdKLVm6VtZRY
rLTyDtPKbMPspvXOWzBq5URGKDezh3NVL8NGOnl9ooE7eXDoeZ4fwyDXzb1JaJnaRYkRrV9sQ4ZO
bBYqLBAUzBDJdzD6fLDdzBjEw6puJ/lEXYNf0I8zzFBEdYcBOa0iOrnmcbkpjbS2gFPtPSy9Wu/c
LmUdJQls2Dr57qlPfe+VliTS4suU0FaEz1vZ30kbxDuBZJacs3HMWjxWQuckcJNp5zsDhZUFZE9W
n14357G31GnADPxoWspUKru1jovnp7uxn61rvBPqSnNN7obezc4q97Jt7AzBr0o38oeoV0OMzrCj
HJnOPHdFFGdvAEWGbUVHFi4Cfw2vLgtOhC4Mf8IyTU7+ULEFt3F0bVtk8Rdcv2Kf+azOe0z3xaFD
jXwXbKxvJiTfTcn5uAmUODb82OvFafuLUpn6mhpZPU6T7V0vKpu2TiXVzkttLL12Wrn7pCBHhgeb
3UFbdEzrR3urdd7cSdki4/M7funYRe5xJkXbpbbzfcKzjs05SDPj6H4/lMEVXo5x13Bwf4QuGx10
IZx3Txp5ohFHbeKClalsYPoEpAKOWeKOO92sfcdZ5fP1dun0vYygAYIdu3dNGn2IGsYSvwkgEOFg
+3HmU2uXLVupITlDHggpuSXZvue6aQ8qMt6+xXIEIWBBYYXOBswhriibKnmMx8YqvkE9pn8tCqqT
lcUuOCSeJPXk1yG2OabclrBm8EWue2hiiYoVBdZ97y7zo5rS04AV8dbA4cecV7uaHbhV7ss5TX8q
5cvbOM4yFto2oTnB4t7tWPgHleNcSsvtomk003AmeOhM8wUlProbTVLs8eL5p8LPvD0uNBbMrsEx
LeyHMKzGTdd1ptkOK1gtwPVZNzP5KYUj8a6wWg34nIGlXcZyk+Orf/tUut1prYevsrR6s1T3Bh6P
KQuCuPSMLWhcGz+E4cEaAl65mulI5PPD/I2I2g/kBbF/zzjzN6Qy/J2/lO9e5Kb7kW+LJh7zlb62
mzQJd/PSftR5+bXL4VEz5hHNfuhpFaQY2t2T3HE2RMXja4AfTCBgIW6qRPhb9sw2PTE1taP7tYd4
SKRpz1DMaq6WLjjaogi2jkZbLZOkeEB/EGI3SDOE+1GJ8a7r2W9Tf+bs2lX+MWGnrqK2LfcLZcsn
vL3i51RzRMv7fDxVsh92k9U6l7wHUFwo/aNPTX8dVBnji7CgM6gZdmk6K9i4Pl3HRGKvMT+OzAbT
hPKp9jvnNbZic01uTy55dVUPaiy2CfH9V8xDHaV7062LG/iFrdRzZrXtNtB9cJP6WI9bs7BxbNKr
eFpWG81g6V09Dt8iu4VYM7sbSlVeaoslLx8l3fY+rWqT54avqSEmga6NgVWEI2ON2HtemoIW96Vw
buo5PWdW/daroDvNXfqkffuXy0p6mGZ2R3Wi6qe0cd4Q60u8M7X86GDV7UQCmEBZ1YuhceOXUhV8
6aQOfeiDcAC3llEDbiy/egznHih4k+T2rldh/G0UA44mM44wP6J5emyh/WGJC2PcWggQ08HriEKz
+ccOI0sDWmxwo8eaBYtkr+sx/8mhPQ7YgdLe4k6o9r4o9DU2l820ZInhqBPv+KpUcFvknrofffRr
GpMpN3SWIrM39EeV1AqFRBD3g0jVHbym8Iq/4F8VdfjLSZxHmTcsHvQbXUdKFNezx8PVdqcfcaEY
jRdWQVOHvzqOAlD+XmmulyygX0rYL5pH0ra0gX0OzqoFqhrLSjQEm8D2MXJ59HzFGdw8kseS4imH
JcE3epxOeTOcgrH9loTLNaQC9PhM4dxKrNs4wlu5lARrQOddKxvILZ0MwT4o/PJaech/8My6bc1W
Hz4cAfZYtmedjBfaMD+YOnPFx7OHqbe+tBJGGcJMcFVLwI+B1adHzi4IiEtl3UN3f4Xv3d30saV2
k/bBDJRufUyFSvZZU9nU+3I4097QXdXEblEu+gYhn+IhovGXwRLIcDGQt7SZvxUJnlKnn90DI0+Y
Ub37PfZG+2kKvWLnG3y1ICma6afXBeMTax9ANt/T20C0w7VuEaMEOHo7tqiB1KGFzpJlZNREUZwi
v76Vfdlt48WVMFqyKcKzCroBO5FIi+uW56NNHTY9V7N67+ymeVuZEBUBlGX5AamOgbw9F9Z741f6
PhCldcp54Gk4pYGhdCjXMMw5IuE6ydOdyRKsUzLZu9U8f2efxa2VqOo9wzl130xufLv06fDDyvxf
WItniuBSq7tukaEvi4Ep72XBVG9VJibm7t7w4DipXO60CcHITEHVHFFBKxwSPfMUkJj+YU0EBlh5
M7NTZAqYoBPSAyBKkFWK2LqzydcTb+NhcMri8XlOvC/sELynNk6aQ9LO/Yn7AKO47nDhReHLFPqs
8GntPCW0KW6pWbwP7S5+rwxMIvqwQqJSDpaCkkO6dTM5bGrODOC6TduP6Q17iN4cEqqWAF9l/kD9
HOvPxu/JAB6TmGg7IlFJGxZaGHuaimBVzeGG7d3UKDqm/Ea/aCXbm7YNQ/CaTRCJzUCA8ThThbmd
WRfe/IYM0h1eM/E88gP8XdgOy+sAmGHDbRwjGiFQM8Sr5+7WHdRwDrh6KBxUE+DEts7AFypFuyIC
z6bXQ8KOicTVxnZ6ElG6X3dCrDJvtDQF3whuhdzaQ96fVEjhZWuZlk1rKCENJlY5AjlxzZM3qB7x
SRQKYNIsQr4JK3opP43VKTTTXZ3EsN/R1ObHuQDFQElUle0XatRoUuw4eBuHRzRb0ErtRlf9ImdW
7xkRXGaLbf1CnOtaEYfYeWqYjtQStheTjM5rvhYa7EjNkGvTnv3QtWsTF3GL8LHzNM9T1rLmoQQh
/GrJbLh20xZdZq0AvtWz1b8WyhJ3oprmo6MgFHB47dwLzoLgMWLGjw+RMN2NZaXOd+pniuu+C0cS
ZmtY3jgDd2lTs6xuKi8EjRh2KUZ0j8qALR3sPLEGprmUu2s4AHco/D3Pk0i7JRgeZ/ZIR04e33SV
7+NeJzkdtd3DknTMBxnROXvCZ+ZZLEFyneOB2IK/n3+VqrLfYrtjo7b4jA9ROjTMBwItmyTP2tfB
95rDZPHUTRrJw4xLasdhJ9uLpMuPysJXvkEavdGxCa7GSfR7xRD0rGySxOzsbXFuQB986XMqIFll
aVMiwSC3vpYxy0lvXVTRqjuQG+GpAvC978ZFHacOD6urCq4SS0/9bUhk9yvqLdWEzaSeBfu7s27a
6TD07P6RMwNUGoua0ZTQKcWzVMsxy9gmqqtuhz76YY02zhC7Agmcev3OIvh2C2rE27o5gI6sda/o
owwf4LmZq2n2xmvfCpZpA7AZkDSnjoEd4xa9WV93tJLdQvUszqEffa9DY+/HGOxRHs7vyVylW0fS
1BOHObKiHVdoZXp+AWYdHwJtp3vlMMC2uNCP6ai67Uh/xBX1s2g2TVHPziYKl13qGnuHMQiCvwfo
wRKLfstAsND/ky6nWRtoJYGNTTMMGnRgm1bdXe05Y/loPHKPc8rDJvdWozhGn+JsBVRZeIxv0Fip
0Jib9GBjv99EzXLnFQv/XMSXzjXz/US/0MYZi5eoc766CYs1hol9Blhih1LyHtVYRqKEgcdERnJH
dajY1aBoDo5dyNMkK6Kt+eMSUuzXSI8UK5AVworLPfBg3BJ5+6q6Nn8g44srzDmxseqP4yLHb5Zh
DOLAFHUF+WqxsEM2ACSOhEzTDVbt9yrK28s0tBfSNOW8EU3Io91eD4Jpad1jSpzJHxOcamvhnKFu
fUgrGG4bp9YbzfoPjGwB8UBZ8td+wkubVOY8KmXA9rWv/39s/Z8aW3skAf/KlvqS6YTs3Z+oARgr
/8jlJFUoff4R8+FPaACD4386U4kiMswmBUgc0As5m/xhch39G9cSo2QhXN93KCT498n12kvv+i7E
Gj8IHQd/5H9lch3Y/+JM5eXZffAj+S0Yhv9GDQhH+i8bYsOnMERSBm3YhFu9dq8i3bTnDMgQTo1v
cx1S0Iq+mX4RnPC2cu1vpdJuuHMbP8P3xUTCC2I73msoWQ/p2v6q1x7YpqbVdYNp96qN++eYWtDV
kNG+C9ZBne0QF5IvwOTrF6eHfKGqCVPGSEDww4tr+qvTJDrL2XjvtaBwgEcfZzRXsYJtmO1FL73f
WD8LE5gv5Gsq8xM7bxTk11knpzv2A3sNXCZMTH4jKEIJj/5IoA92CvRLnsgDKLLese2dkzbWsyU9
fIc4aca9QpDaBCSEkKNWqmDguObO1gbxsEjDb2VR4vbq+jHkY2kc5wQKK6GiweaQWPjsJoTjNvs4
nOgDsFvBcL0rvstqqW+SKSORHS5y51H5/lXnMHU8O5Y7i6AkFeju9OI4+bxaCXHAyW5FiRAFfGCe
JYLjZ0hHmNF667uS+SxB9S+p6FKMryCXN+0ytsGL6giSsTcydP0tmkwikeuY/sY4WpFjwSJ7574l
VEpPLlnXZ4076H1QDN02fjmpN5lIzO6gLp4N+08+5cLms0jXXueooG5w89npmFBFSvhRrZpi75b4
9PRaNN4RxFrl4I4dnqtqzk8h23Ie9ylCPLDplt7oiVnNjc2gzd1+/mVJqhzOAkdKfwPWh//fnFb8
Gc+Fa3hWNTXoTgRLf+v1nF1zGfIc8gafdNko1yB6iu1slxiq35kGUT8JQSd6sQcLw7EO18jeakl8
xnzL26iGEcxN0NDfQ10EJdp0drwrIqfdUfZkQDbadMtNhGTJ+6zs5sZJbBrjcrnwhoL1Q0GOlflN
XyxUazOs4ReYsKklHBHg9GyrMVZvdAMQuU3iEYa4h+0734VUuckdjzXfuYvHtc676wHYXvVqpDEu
QaL9IIKIl46oFCNRoiuU2TctVX4lem67BQoNrWdDbIx/wWaSH2/89c2HC+CrDeV3fIJ6MvyTpaUL
UPoUjhuT8rUsXa/eeDRZW2kp3kRM+PAhzEb//PmKfjBQuDdadLjTvsq12Y4On28+JfHLhP4Tbl3p
4cGQkzMuR61t+S5mpM4tdrvmxhdavbUOdosNs0h9wk7pyctnHXrh0ip0ReklcCPyRK67bR1IppvE
LXlbc4ULi+ZO/5VtyGy9fP6WYbkMyamcJaN4DP38sp7yucosPH53kS4ZlJVFh/+u8ye+Z4wJ7fJE
vq4poOKuX6nD+JLPJF/1/H6OVl5+RzxMN/x9NK+1gGyhUGKthkrMogGHQYMAre3BVLJCBTkterIS
9nxYG0x/IWpyRea+tV5T9irKJ54VVseGoU1zE9iVGbapKgw9fUU/7frIWejk8KdHTGfmYcxn9Qa7
k6Yw0QwkLcu0ruxNJCN17sNhy/klJGDmWC2ymQO2dajIXm5ncisrtD2+yaM5euHLRKh13cB+hJ5K
AVKpO/XGoaNj35U75mnkKj7mCN0HclHw5sfEo2C4737kFrFzlA9uizIqzVPoM3YJHM2F7ehJ82b4
AM6+kBbvjlGji0XHIyjZT7p0d15Uc97nI0OoMpEXMFSOgh+tygNwGHUTunsZoyZunI48cZLk8opo
MJ/vDEn1RQcBK8iAKZMXrKZ7JFy5p13FSfZWD6MOZCmnh0pLdeWatQ6lDNN0C1wyIRim6sdybFCV
x6LMm01QpM4XdnTBAabp/FMGlXsdQ1k+5WNof5ReAPYtGUxwoKEmP7eoCj9d6PXPg+fNVzR20tKR
l8yCM+sLaGX9kjqy2xHZQlooozA70pUAZdhY5dk2WDdKdIyDCIlC14lYflJhTiDZpYbmBgZIsNZK
BthRoCO6b7RqoGVM5JKZrwX21bDAWa48Om48mjCpgTU9gIgsXoKzl7R0xOnqJ2SslDBcSPaLfFpL
kq834R2e6EeazR0DdsOm160Ix84+l2xy28siXXLzAm/Faj1m6j/usFOpW+CoGHWsIX6oR81qMgcY
YSw1PHI8YYs7QaLtow6TB+4B96wKNpBfYuU2L1Na6ics4g+pN7aP81qbOSWd/RjT1PRUB2xMaa3o
w/uWuB1AnVJxHkrF18SZzI2Mw+clcfzXgdazY0O/B9bjqW4i7g9VqhOjoGgPyOBkVFQhAzsPXUeW
y2c84u1Ri8V5ahYU27jtxQVrQ4MQH1Azl2sbRJmrDcpvTzqgnARDIbgj07cYQ2m5ZTDgkTirmLWf
aFEqh61ly3I/um2zDY3onx3cZ2+Zg1LFo9AFBpNLTq7CUlej73JVT6QaDY/3Gzp5hrveEd9WSeFW
4WnmKD8Z5VNeFPdnMmH5bpSR8zTD8buZTW5fCtvvf430unybo6Rp3/EXl+Ml83VMna9eiqukLNBg
Wv3VmZf4kqY2nijwdzhPbPbjPSigEtYQbmtKRzrXute6J9vhQAhnulr9BOZnzu2akY29Gfk368c3
AhvxLqlS/yFSkXdvhon2iKJOSSoKnF93mOqLWxHjTdvBt7EuEsPvLpDDtOfjInAgfXPNGbH+lg09
rqdGfYkHJa4LoV96Hol71FxvTaq82U5ylU95d7ZmT36dJg5H3HOzRhzrbMJJaXrTJZLuu7AZbodA
k8hA/CgCBxalICO9CRpl5HlKe8k7DO0tApRb7uAtD+gPs3XnSy4VkaXnagoh7Jb2a8wZfZOUPoKB
00imGf0q2XHWsxWDk84hKZNi7eVJETFCTmQLt5RTNeRRSdAfCKlyL2Ei/YeQOeZToyWTNk2gkfeT
AgRaDLXmPb0eGhGaQe4XX7QcDzXHO9s1tIHX6AlRX1VP+J8gbOZsPw5Ojekco2ZOQHI1t3H8xhCO
YJ0+wM12D0Bp5meh9Xgzd654BV3DAkVO8ZYVaDxlpsu6XV9FF5fEwlHVQ8rfOlLdENxtH1OPjM2W
vOa0BzqDYTydGvt6kPlwwekgdjr2r/DuU/RSJPMX0ZVAE71qeEmH9CujZVQ+z6aGKjFj8mXEioEG
ZJjst5177avKnIxgWi+jNCQc5PM99DqfyEBU0G4ZUA4AeOci9bgTqr7YKuNRiZ0NPB1LoIsbZuHl
UWH5eGEcBTVPGf1EXDk4dKaN8z2PQ9KgeZft6OUg44HvRBht07LrI4NA9QL5hcPzBkw6HUsinYcb
oyXCiuMY8vOsp7AN6IDZBqw3H3k7+L9IV05A3H1vOaVRX/5QQdCeIh3F+3LdWpH41SRhZ4DYKFXN
tqxyH6xHqxg9jbhkhnC4nZTt7OK5pHJmbIl9UX99Q+/teLd0oXK/8HwDt1uDix63gLmqh7zP3G1X
eCRNK5P4jwzt6M/wrGh1feRsC+pJfi/gQycH9F/E/lGwF8RDXtwnPGSTsTRnFPBuj9UxMthbQpQF
tgG3DgwnVt7ZTb4yimEsvbioWLGM3hLga49LPFG9hEX00BbDfPY6z7tr67SlX7ptrR1+LFS2puxv
jN3Ox7DOzIPt9d1zOlXIjO2NChezayOnva9oWfvhs1oex77V17QbxkedhC9s1KZD0OndGGh5yccZ
65E3FgWgMojLJbLOAlM+ixaqTCapGe81ZY1IWDn+8ji4Qn03RVVSBhM5JbZfnL4blywSaStSSQUG
UNxTa1jJiogtWSmUSMao5Ha/o1Q8q2GuiTfpf4SdKovF7So2/pEETfDYkIpSn/mo+jMr5dbivZ8i
dWvootxAz2+HK8rY4xV8Phd7lPEUIRE6pHjNKv5KT0DN6vihQVw5eHj5NcABjA6vS4pDU7o6TIKH
xFHtA0+/q77iCTqd/nCS/08Az6mqWJOf9P/50pbS/y2ymWD5mmlR1adAa3k1uZxEvSx1npc56D4i
bf9dk7yHIf5PTOJI0IgYeg4lv4Igy+/4W2LHM+CirjnVBN3O2FPVW8fC/F5YPWklyjB+gOeT8i4Z
w8G90hoIybztqJ6qbnGhlKx83Nh7v62lvq/0aN9Vlr+oa+0Q+BjTnu73omEDKJc6ZttW+UxwEuFG
HOhlvzw5vhUDuzeFPmXDwDYTM8B7441T/wSSBTP10tswc7a1j/3928J5gtR0aDiwJbHnstdPOItQ
smU/V4Gr3qZy7j64ZOpf4TLWTy7tPhRnteu4l854BeNHGnNOOBtZ69opOGDZVnxZ4MZ1hyjn4HAM
k0aDGal4O7JRtn/UqQ1Xs7PD5u3zLFz5rX3311/6qnb8kaEYicDz5VpZghcZcea3L71gh0yTG8Mm
b17Py16GEx3yWclx7a9faP1B//JCQB/ZBiD7O79fXaHmBNeWvBDzdr5iFeK06euW74d7T753WcjZ
OqFc3seKhWv9v/rqoXBDIsnkHxhdeL8B6JU12wGzOfxcuXKe/Qn0bUaPOfvHUp8a6itp6+gDDgHW
VHFs++sXt0lc//begTU4AsS/HbikiH77kKfcs2gq1pQY2lg9NuOUkAIMitZ5rvOOY7O0fd78KGdK
PnAwYurV9bDaf5KgPDGGt58/f6H/n7r/u9Q9s0m+m/83bu31HbwUKI6m/lM05x9/7J/RHEij/8Yi
idPxn73mhGz+KXDajvy3VVjkGndY7P4PETWiw9WhUJH1lVsNWuq/a5t0nXuSU07EaRWYKTS4/4q2
+ef1lGp0Lm+orBQbEclZe2S5DP/QdLA0SwsWcsAvPZYgVHi+DheaTsFTwf3pvv3hg3n4x537P7AC
PDRZ3Xf/63/++X7+fDGQ3Gt/RCR93u6aD/rDiyWeWQGmvbykFkf/WjbO89yP0QuE6vVmWpc8sjXy
PRpzffpvvDQQORGGPpUSv9/MmVXYpsc+dSGtz0uD6mGpnyeicmz/SMIyzSHpITSSWxeDRv2b2/nP
RPL1nQeORKIOIxYUlJnf1hLHzZKazmv3UlL5xxbNYo+CZ3vg0ZM168uZVe7567fs/HkJ+eeLcqlI
7JY+q8hvH3et6nhIVORcPKdm2SC4euUQUWkPAWGYF9Vj05KZy4sP9sCjJO2H/sNHGz2Wls/n0Por
yQjVzpw6ED7xfllYdP3QYcnDSiDsm1HFOBezZWVAdQT2mdYTGXK3f/0+uDf+sBL+4218Cu+MB8jE
y99AgOEUusgXqXNBseRaGeiPMOWqyYUdqxzFRM2NKUCr/fWrrlm0//vs+eerAtpngMCNwf/++VpF
SAxy42n7ktuj/Yz9jNxoUKe/RG6YItuLefSksu8wqCMLzykq9F+//r/emAEbHYw+BMW5bn6/V8Yo
qou2MDaFc755zNYbBh8LfZbj3z7Pf3vWfL5X1+apjmDBC/5LOUc8B30txGBfZBaZRwuzQnGgnBBp
O3bd7sMUUr6Pwl/vToHKrIKJm8Ui/voAQc/6m6/7P3rjLqgRaPqBRwzkt6vWkVYTtSIWl6FvuUkk
LbnNGSuBGDdZXUT/jZtkxaFwX/KfgI3ln79nW+Uis9zRIbbLCBw3Fjrxp3I7BKK5IdmCcDeikbZt
xlUelQtbxjEyKwgHth2OxKW5sfzRPCbouwk9iA6yezFGe7tnVpOmYzvxU3PuMqb6IBciEKnl4a+v
lc9eod8u1sDh+xPkQSEXhb/dInmZxENIKu4Sg/ZoDwu78dPndWP6Sr1pTf9MGTK5oLwiOlc4RvYU
FbJ16+aoPVGWwfYhK2RbHpdpwVxmx6L7CLUwj3/9e/4Hq+AaS2U/xb6RY8pvv6aFyWGkF9S+ePSY
INOvArmtEMhtEdvPban/bqe6PkH/dBf7aD1rxwjjY4/s6++vWPWJk4ti7i4Tyt4N4xHvPcZTyn+5
SNuDcM2Ddn0E7ziL2dnD1QUyRZNt9JQNKyzBref+w21GrnTBCiAsboLMZfwj12vi8yPqeGr4G1Lu
0bkbA8R024XLZMGOdJj7360Evr9pnPjHDvuP3zcPaw4djCRt6QC9/30euYRFFLAVTS4Nf2obqXnR
uzyw8ntwGxiQasIO0zYPRoztjmeViKwj5dKHKGX8sKFuxRXbGQVy6+QOsZ+qDw7jklj9KfU7Oi1r
O8HOCLECcYnMKBKISCfrC27DpN+JoGk0gugMuJmpKTKOcAR3Rt5Nw55HgE/p75oGk6GqL9RVpzdh
V+VnpwqbuzFHCyZkqsGLUzdGk+gcFP+bvTNZjlvX1vSrVNScJwiCBMlBDSo7pVrLsqxte8KQLZt9
B/Z8+vqQ8omy07fkODW+g21vNU6SILCwsNbfvBP1Unyz807soGUCf6FGuDbc35i8LBgBqKt+Sapd
2rN/X9FzxTColVlz39pIoEMkwfF349advfP8JGgpsflW8zRURTbtZOT7H0IcSmx8EeJcUU6jGAK+
JtaAIFRIEU/1TvAV5wPAmlXZ9flxhcIPiXcYXH3ptEvKeZ3TyY0TD6TbzRhd2QgiIUs50sn0Kdnr
9xjvCPC6Xl95cFYcFILKJG6aez8uCxC9oZtEuyCbwqcYJdKnJmeO+FRJ4o2qIQK3OB/Ee1KDcO+L
njYRfU3vGfYfaUIVEG1IAU27t2EX6NKFf8bRukh2kQQ+hj8WTc2Z+px/AwA2H9iZBXCWhsb0YPvN
lYyxr7tVsm5vrDkMxCFe6jIBj5bOwSW05ORuxCvwWwA7lH6Hk9gUIjO9wwUyRgzQ1QeN/1vdcraa
bHv9JLogvXLgNuywywTE1Nc1xz9ag37oRAcALvUXJA+8T2hreIgENskLE2X+Hg9RZtrGcbWzB17P
Nol69K3jxsPuwR+3TKzSljQEqnmGjYcIwgb/uBe3BWI8I2DWPFpekObXYxXQTbmqKgxRHv0xwlqb
CYBDo78r/TJAT7ZfXN/g7dAMjxz+Fs7kYBmSu6mFcR+yrguivkEuwuaTlVD45nbzDDAJnYYyOFi2
SX5WFMOhFjHSFXLAmE4GJENEcPe5DSa6O5CbkAMs46j4OFsdb2yJ6OuCTqQLNvqhaZmZ7lm6MCs3
SSDYTN2q5TOQLWk+h4jwpAiirLxUyqvW1rZ1sJvCielVxXTuUcQgZKcuNCqf5uV2XZT7HNExwVzW
Jl/FXZ1oVE7450Vr+EQZsXvpqPggmEjH13KJQ75bhvtS4wNI8TKhFVmWko9HDZGb48RRX5PWRU8D
op5wk8v6Oq9y57HFfIxfqgvqKj26MbBufYqZhRuW8U6Inu/EaFh2qMGQ+Lx2Elff9BYDj8HRDjv1
Br9ifoMiRHYH3I4Qw7k6uInbMrwJ/Xp+cDzFpp5aRNRTjCSHC24ij0301FyM6qB7aUMzlKeedNcN
/O/pbmlt0D6TrTvf16SdDuqr6XLfnnKRvABl/I4mHQ3WmKIOPoDYipuz8eJMAhFPeJgn0MCQctyQ
ReagDO2wPfdzM+0Wkz0uDmMvStNXZklypTwZuxcY+DN9Rf4PvBbFGVrY7qWdj97zyYEcB7vupSnY
bdswbj9jnk32O6fd8nBKFNa8rZYrwPHqVVQj6wpebcvNIJmSvdAGoDWW+hIMWmuAgwlLWtURKiOw
pesbphHvjpI7yXvdsvF01Hq6iDuyM5skvEbnGGhE3nyGPs5uvuRgQvaRE5KldysdcLqEsAHbTnPn
0PzJoOp6WmilWJoS0ynBAQxOQ2qlvf56+JFmT16yEFw1ZlgubEOImxmgcuDWtxOa/XhEeO5z4kvT
o141N9g4CJBtAquaMsQoRfQVnWwuXp2WkIi8jO75rE0axM7T7/T0PnCn7qUIO95Rg3s73GiKhZDh
9R7hTWJbbY4qaDOnF2IBUEAYkJeKN31XddK/5HHqa1h56gFiHVxQKym4W7p4+khbUdxB3icvR+Xh
zoZJB7UTw1S9hw4537t0vofbZsIgHcghlpu4NVXMWkxPadhS8OJmIo8J3EMq4U8RhCgOpP5jlgew
EvrWTi8QDmOOnCpSmNUzpjOgS44AJghgHofbQFoxKgVyRjdqoerXhqywRpnLlxNwgROqoOhF8zkD
G31Nx0wfSffbYxtJ3iqCtcEOcrkZh4kUNKzS6Anng/l+XmL1DOeO9YpvHjp3KVz7Xeyx4rXuuJPT
TEQMWsAbSgkBniBH378CSdy4jbv7cI6c6TKozQvKWpfQ5NRReyw15c8UthwAXo6jHWqkPUmRExgR
cwftqQ+LTaVTZhnwDjr8qGZnHENclIiBClF2RrjOaJAT58NiA6nZACoaFnpL5/D+9ITsROTIHXIV
4GBwUjodeNfJaj6vVJcfx5gjakrotjcTR9rHoeWbgJV5Lb3J0lasRYrXjPG0bS6rzYxqCjyNZXBC
cXgNdkVOYCF87JQ7PQycZMyo6WacQ7wdRLHutLmdRPEUeRq5zw2ELokHLVVrGpQsq3VBrcGXqzxA
YQWR4HUx4QiL8XTr4L6I52inPZgeTHnUyPJofkjSSMn9NNKgWVIPNI+HyZH3MOsJ5Dg9E6Axlra9
55+IlRTgTTVT/6VD617mqCfXe5QQpwLhCcW/LobEaT8IXNbI2KOcgcZZV9yhCm1i3+xk1kUdC4I8
qUhsjuQA8VHVK5kTqxmA11hkDu5j5hAXTGDVsc+Oc5q7gKbZ1ua+0cfZT5evaHFH70/z04WWcoH2
9XCBXKub3/pDwBQJbFx2XS8fr5J4QZPodUJAPwx+ND4sri0ldH20sgrvXqNNFitqKadZoebclLrR
E6a/iRqwaCtxl3mm2pB3Fg4oNJEErq3eCc204vvltw5FCLzrwPek5oFey6qg7XFzdid+tpAI6R1n
T3EnXB6BKScevUTV004UMSvLj1p2GJBokL0aJs2Q1UR7mYp3nu+s7zmpM6ltPHYGA+LQUBdZX27e
U05FkZrBhnhhtm9UwpBihB5IMYgNCMGRWC7TFlAqQaGO9RgdWove6r4azN1mA0ZUe9kuXBcxjvmh
XFyOBA1HtadwBqMSe0BnYTeOAKYnx+2tXeZqrIE0udD6YRRBOh/7YaySd8JoI15WhNE7bY/chRf0
Bv+Ugnje2SJa9WPvDSQhsZWHT7bRbKvQw+N5/XC6d+G8fBiCuXyHENe3xIqsbQ4J5egVLTx/TWSf
8jj7EUPv3vjGFlciW5Jvx1qygGcwdchosSMtKQyinpJnSIayqKc8WxjntOGF1h6COBfWkMmDXQVo
bMctQrvJOJeXadNkt9LthNiya5aXnOzno0GrICHbNBW0eln/COeCfEE5M8GQJDPa6M6B8D3PXW9f
tSb4X0HZpBAZAhK4KwcX32WnQB/Nqh2qMFTZBoT3AdZ8iDOH16PLhj/bUDBI0lvneyqA2JpL5K4R
qiIutSM5TmlSujYJ5oc8Rra4AGK8HVogSqeDck6H4XqSIUs1TFpaGbbm9kClUGyCkT/tAPJwp/Np
M4nQTPu8Inaff6/JMdldgB/sAf3IS3Ay0VOE818MOcoEOxvTYixqs4aQ1xPTajWDWqKeRrsMtOBN
Gsb0zJpQ3J2wecLquxdnRYYHgjDNJ6YTVjLKYf+E+sFsLWOi1QpF/HHkyttT3AyznOAIbFbul7Zi
TRQm32yiMLgpNazYXQRk4HGa3eZzDj8fmybingaQdtcXTJ40giNn1d5BGSEhdOygAm852yVHB0D5
d3dUdoeWwsCK641ApZdjrWC9ZhgtAskGFVfC2nIvfR/45SUHtrk33nU0SNFnuaj7bjgUroOERdAB
JLTzVTwi00LJzguJStR5GBI/s9g2EAPgJHHqVym6fI8JFWuY/4D1GpiOd3qN2YxeU2YP3wpF3xlR
EaTTDnFe+sFeLb1z4MrJI9KQ88c5UetNApftIxCHfNexQojOnHbWA8hKwwhTJQzUxW2se23BgYHP
FFbBXmo5Hx2AbN+GRnovWTis32EvjqgGzR3p9kQvmLzKoXLR2TeCpOyioLjyyWheaaheEWycFgNw
BPvrub3yAHDd4W4f7OJMpf+UTR9/UOT483YokajMO8++wIFiuQtlE31McMT6VrcLn4RoTtqRKVdh
fL9WFidWGmyTMEoCaKPocFSv/a7/7vD8pcMjqEb9UsfaPffP/+P7Cfl+91x+/1//838XnLmef23u
vP6Lf/d2nPBfxJ1AUT6kbqmMbPFrbwfe1r9QLgGYTqsDjQBFjflnf8cX/6JKxK9T2/GodJqGwE8f
HY8feTRIApY3FT2MdP6T/o5pFP1aAeN22A9ByStBP9FGrvn3+mbgj0tZDrb7PbHXJvtBkyeSNjQO
YJX9ru8zZ3mifJj2h26RRcl+t3jetzkqmuoGPbK6dQ6N5RL+cqR64ZVUIXZvCdRqlBQ/aru0soXd
uVGr2uDhEo8W8iJj6yKHXwwLIkBkLp3zDse1xodejXbq9JE+A/l4QUpDwdVdwhR5+hVPjOACseW0
9TYzGNlQbxGIQHT4UI2Z0ZQBaRRxPPrlRd6/Vsx+bUgJU3H8pZCG1kYoDb+U/zz06s5HBwUBQYha
ve9NN43EoDL2E4TktStlfhvGgDxx4RZpVf5olU6XR9e0TjQQrkHzPJWY4vnj27fk/HFLPihpqpaw
HWAwhOce8gazWtadjl9oqHv5LYpYcX61ukNLbSKxVIrfa+mnHLCNun4wUG2bqSlBvWzq/LlGjKMF
/jRginIF5ryzk/0axSviCMXMq9j3iB6tT4lWkTXvFQdUdbeuOXpI+zJ0OxBdcLsGRHfefqjfEQOu
bzPInksiCzwTscGT19Mvjb8oyWc6cEX13Z6owHzwAGLWD3gN1uv92xc669pwIXzqaZsq8F4M3nkh
HDpyG65qjl4kb1vIfUMS7dobx2aFz9LP3HdTV3sSyx3lFVa/bUTsjw85vkDZj7fv5KzybO7EuGRR
dw6QCwbE8Pu6E2AX7XDO1MuITJa681Ag6mFDlhYtjyvOQehL/KeDDOUFK0l6JsL2GQUzsX4ZZEvE
ll8XvvxWDLjUQj9bGoTUUUVbI1yt3366s0o+T0fgcgX65kQ+KtHO79eCF1vkgJycl1nEKCp9dzBz
SaDGNwPzDgioGeJiUQNYm7cv/MdM8phDVPUVfRSPoHvWr6bq0Glynu7bbIcIXCFrUATjA+6YKaP7
9qXEn6+Qnj0QDEVXiOB93jzI6lrkyK2VLx0SKIhoI4BQfSycnhi17Smgxc27OVwju7ypU10pe++N
Sb4+ZZ3fNHJTFgREkknwieH7LFN0RhCPMgLGOVXjYDkOk+uWf+tz//FivEDgDo6TEvmGUOcBTWBx
4syOXX2jcaG5C/rcefZjFAtOg3VdKliFERqHmC3/ZbD+fDHGshicii1Mp/s8bEWWsOdGe9bX1eOA
RSrte+nQbf2gSTQWMxLybgF13M39Z3psVJmgR2qN73VJW2h8TMt1gqhHjr72X1Hkz0KstJSzXHsc
piiIvH23rAsm6C+B33i/+t5pmSBg9mdjyIunRpeDrr8mQUpNcgOJs1/vMcbRTKoVU61lvAjh6Kg7
S0Ypq6mrXJfNoFIIySA/krvx8o0JWGY/gEIxMmx/HPahhgm3zn68BmA3aogu3jzE6lMXh2HUb8cS
KkS/GZEm4e1U4JzZhiuE3XkjFGVMiLbA1HJBZ5mL4D1e6v38eV1MCrFBggL1rZ2Toe7f4mqVqjY7
OG4LhXbTJhPYSFRLsvK7mjDTFBuJpMV6z/IPvU8VB731SUON5R5peoZAGAUK2Z+goOIquh/AF69P
ay/98XHUrRofuozvTBtUk4kgm4RjNu/MSYCFtBvKyWm+bDPZWCz0CF0lHqZGSBSdDZo1GMltUOZ3
+E0lEGWh8q78rlSoSM9J/76Hd89mtrTIGfTbDkhrvOyzOOTSFmIC/DrmfOZqVoz05h0ns7T93Aap
Nx4jd2zT28Ll7HkxiW6urpPWWoarYR5m5tIcgJhadghui+UajkDCZmlHvdkz2yBCGx/SedvjlFmj
E4WUwc8H8DLotdOm8u1QZTsblj8D6tkV06+bYxPEitK3rXLfdhEkkT3p/FJm265Bq+Dfn9E2VFX3
GNmBf9wy5Wqo+TJZPcZgkCm6LED+kfC+WmTNM8Wvo4oQP41JDvkNNkZUL3vkE0CXDeA4RRKaK0rL
J2tbGqpM1HwWv+XxCPRmutRhz64l87pi0uBhkJUPFbRh3z+gdmOmS4OYPWtqrMKQWRM7FJWXrZxR
DvgBDEBE/qGP+zyQV5Y7pyiXlzP6q9t6Hjk4I41NPzX6EBS2YkzwjqDgfQmkeeTUFq8UB4JdJmbJ
zxaYhuYhspAe1W0ro7GKsQw2HqdUGUaiwF6v1GtRFHMiM381RXy+igPZyvEq7MDiZ7t6qV2WApWF
gK+suKe+ZODvPbeEPqO50DRk5l7AcRtnd2ijLMElACSBb9GqsA4eVSC5PRzAApO3RZgDp3cdzX/v
EwBcvtiGcvG5LbwCzRi3Y8kIDvOEaelmhXzGJxWkgO4x69GO8A9o3JgpalLr8bEJKv5sBbJCqKxk
FEjvSB05he/dKWWdL3pZTfBIaIk8Z63UZkm7oflQDd6BN4FR4cBffSPk+OijRswowMBsuuU4znaX
lbdj4Qo+sNXQPTnhk4uZWY32hu53TR6uwjvOARKDtHvtxzDx0nDcYRKNRTplzALJ7oOyrQOn3LiR
hz5fYtdGAhgm3i4e7Wa995ZlZvoHHcKnaE0h+4YpWrtMNapkGBnnGs5CT7VoiyGXTN/VGKdFkBiz
wbzhKh0XVHBRDexG6zLtbLA3Gyr78By3c9F11nSdRx123pC8O95N62KvASu1ExUPU0XZEtcfoJNF
bnVXI8UGy1XZqYv0HIGYcLPvwccu1B8apCoRTyBvn8cNfbw+OUYyw4qaykpOmFXf1omWU2KC7cIz
h9kMLRCL52ROElSkcPsS/l0/h52ZPGhXmpmIWAS2ofkSmXlpD3PHHIpk2ubxNTIFKz9rnXHQdOw9
SajEmI1R2pU576PazFQNh/aum5RDyM3QWOMtVXTn2QvqpZz4LEArJgoODD4z107RHhwPdt9M/CZH
mJaf9ToycSm3x3J+T5XRZIQJ5AzCU+POivHrE4voMDKKrAXh9B0Tamy1pI3D228X7zqgCeAeg6Jb
uXF8QAYu7QpKWs2BcMl2NC6Nzy5fRpRtun3gFmaT7fuhZTrOmKHVlFoDvRAfliCx3HezveDNRm+U
vs6xaUECJXta9DT5ET82KZaRXFi+YePMaeTnOYSobwZnqltZhxcIgQV0ouIkm4C3D9m6ogwWIBS9
a6Opivauja7fB2qzPDy6UwXR3kDvuGM/Q15iPNCS9lnY2bCSTiNkNZgR/Dmty3QyP6OZKpm4K3x+
7hxGswn3nQUh8klgmMAYS18bRDyZaGyzPq04ZeWiAu756LAktF7vHEB42a4Lc91jZbOKRX2haQXZ
yy7n4jF0nBDdFK3btL1SFcJQB1WPQ/OtKdljqKKXaOEgPebLbV01afslJeauh9yv6uLFhaCroSSj
aPM8raKY3q0hIgkbGIBUsqkjTQ0qcNTJaUa3LlXS4QDzORjvdIscjiGA2aW4oeeDvl4U9KNAHRhT
GYL8HLRrxi48ahfBaDTcTEq/6mmhG+IvhRNuGm0t/WdwxIP7QRV0wOMtrZ0cqkpYOAu23Q3NZUjn
9RLFPYrO7GQFJOdiWtddmBarrQ+Rs1INnVkcw0b1+S3NfoGPaujHEB1J0NZHyq0I7aY+iOerDjew
YCPd3hHbBd1gtEJV3HfhjiKtEU2Ha6K3sVfER0rx/Q7f12m9jkIgZhdiEolzgLImqn7T+8WKWFEk
Peu+yevS/Th0Lfp0F3bjL027D2t7nh/nfkbu1ur6ynpwLbfD64x6IxwOrZT+uPp0joylo/J1c4HC
Dy3qjT3Sr9yFM55wF1HaU0DFpi9AoDmExekkiHqtHYraosyC6iXBJW2c4aP1S/s9pEUxQFH3sUPa
OLLzevuij6rWw1wht71CXUQAONUdrXwrzy9G1ZDWJt8T2CA94qR1gD1RvYOhsqxqr2Qv8YrRDg+T
3f/Mvu0F8pJ4oKdW02ecUHVlW2rwZmy8j+iPNI27a6JJR/RqbTsmR1lG3yMbi+yJBaOxXmX+Uw6E
cHRBpXI02wqmrmZxt4FJHzUbOMshcZWJcKVnmwwT/CC6A4dsKaYYTqrsmim4XtvYIiXFugqx21sv
KTN2GVAssbNeLL7PZx4GrzbZHwVLc3LA+xYJL0qmY1mEF0NbpuoTjNiKWxENlcvwAhARtYZmaD3C
pNd1ZPZBDmjKuXAdjyx4ssndLDx3p4ZYlgWp2TQw+IqQlpEltdD9KCq1ymPoOgUpUeVwzrYuy6EE
3r4hL6GBC9mr1CYgloXDHg081CU1AbPVM0BN5ZudM2inmTvVceJz7QFflJpGi+uB9NnWIMD4MDur
4Z9vOiia3H8XZiZO5q5f8CtOJkLuqIqaTuhnmFcmXw3hpa9IMAxafZ3QParpY2R+dQM5HTDsoW8Q
rZFXVeOblAXelhkjUOOqFz+AWIO828EfHwegsqKibkBPHZ0HcEg2Pa/ylhi+mBTpVO5RXWl2qZ87
GD7xjGNe26ZiocLJ3L2QkcVANjFeKjVmsKiV/ijAx5K44tVr7mDoLFR9j/8eibVlCW2GBlUD6kNV
wifWZQ8LfpeLagnogaO+xJClNnnAg1fOkfcJQB61p9fXyIYpxBPHv6F/DNqIHuZBZpXgHQ3gRBAO
quJ8RMl4nTI7Cj+Pue9l+THBXbacLl3S0fFx9R2TxYq1McUnrVEaSC4buzJJhY2BISn45CzmIB+o
lslSUq8T8zadbO1jr0wzhsTZiUw2P9aN1t4RYbRuDO5RAHPq9EZFvs39oKJp1oGU2uZRx5wk87Ho
XLNE2rI1BS+K8/xCNLomUROYK39KW2EmmIyGtHUuWscvyLPj1901GceYTXOoJxLVrZQNWaCScFOO
Y6/MfIyQICCzthmB7Ad9o4ov+L75bbISvd5PReCzXQoEfNnDkgRRQQqqaohNMo/lIzfzujzy3uO9
FMNU81J1R+Arb+Qsx/jLGEwxPSAws7nPqm6ZC8U2RWebdeZq18zdonLC6raE2IyTS1x0gYA6B4tT
ktRO9cK7Hayx5FrVqnkE2ygrUKzAjC/bhUBFxofYD1P9PGoI0aj550ODnixnS1feuJPo8wqBZId5
RtvEHAKzBmbnoy2wdmAZuSHpJQdP3nO/eOtyLUEmLdcKc/J5vJgd2ebPYyJmBiV6zXy62B7JNbo6
0DxtOuPFAKn89UQcrFVIYjDHsc3pC7lkyVcxZxa9Bx5mzd/kOGDGYFvY8G3BNiUcR8ZExx0+WqqR
wyNKlxJFB2vCsfrewvnV5OwKjTRKIrMwh3wfvQS+GTc18yPqopi31pcUdOvdHFhriF0xJgfkKKFX
r0+Muom4q2g58162flNB8+L8wHRSHpentIcJLB9L33lUx8b35j7ZV/7M1D+KQCQcVXIE1L+9Lr1q
LExqVVglDSyAWTUeqLt+HBG9gMQ8mfqRFcnFTEnfDqbqnQ0TrGoZkNWcuL3Q6hnISfhmiXNajptb
pXLXwE2nLL6I0F0f3tNuXLvLYJhFgfSxw5mCjQ1Z9phDYI+I40GBMuJjQrfXxKqsrUwmCleAKL6d
Xk+N4AVyVmmLRTVBioR/UNuOypVT7NHaMqfA14NFESECRw1gRQsVQetWLTTr+mDlxOuOQcZE55Bk
M/unpKp4pakYzK0PQKLjco/FWdT3e0ydDPSgoTjCL64LMwr6vQlYPa/RQtUt73DrReUDv1c6A4ms
8mdZIycd7pfXyBHig8IYliI3s/LtqtF/UTMCIA9/g4aOD63irMCKbR8gFEzov85Rb86ZRnI78XYW
rnVFuOkGzfP+5ZLnVTXKVKCXPSDMrnACEqff66xLU1WB3av+q6cm0715nRoFrolsXW8/3Z+X8gVa
SbSKaRjRmjqrrDpgVteR6sTX1EU+gsxTuRL440ywJna9fa1zwDrlt5AytfRgMEn1Z1eqswUoyiKX
X2dZAoW9HpIShait17sJyzDRJa6FgJBqgsYAJqyjiDIWbYA4de9w7qYKYTobIUdeE3teI/PP3kel
Y3NEwPOnY09ARXjiq7dv/4+hQqMHqD28DMlxHF/U39/KrCOA5ZPvPfcpDgooEsMbIg6zuXKEevtS
f8w5SWEYe1VFJwiI0Xm9mzQqdRCVbZ4hr8thOUYLUOInsSIg5HBIj3Hv+svDnbdQBC8GTW7H45qe
Q2f+94fTbSeDmPr9M4JHJkb14BnX+yElsj/EDliuZReF5PskEwtff8fBwdbviHald/n2s58PM11T
D8aP6aqy3CDB/H4nE9If4xTG8gs1CY6OoBKoUgW4khIB377S+Sg7nrR5WiTPuRrFsbMmKbYZbSDx
X/6CZogPMb4pzNE8zTipHUcQWey1b1/wjNPkG0LRK6vVo8NH+ej3R0PKYCWYLPqLrugTJXsNoZUw
R1BceK+RbgvgQUkKEiPc+rkH+mr/9g0YM7DfCuCkWiAVbekhNePz6M7vd8ApMSlE41dfQMcvcbWn
l7Xme6oeSZhdvKYto05Magw/0cTvn0VxCyM+jhelQjEwuZxeB6fMPFPiofS/sIproD2cFlbMsdgS
unwC1LsLZG8F0yYVeU+09ifPbJYj5AhkKZLIZuGDIaSHnu16f6B4JCY944mDQlSV7QOSeaeHPz3i
17Krc8vkVt2Ih8YCvA7gMWXktDXbuWpSchu/g/zOXgy3hNvyXwv0Hak9UTPPHZM0ZQE4CrZXR5hk
OcrwCKVq08UT4x/EmaYy6YwzECw8dnLKsm8P/x8Tzoe4YSsPVzWkmf6Y2gMnC/y41+VznbSSnBWw
pDkChWtvMoCfJeu3L2lWy68dDxNqw1OPJgAL4J9TEGmULVDLg+lzGCtTYxzSUOW3aJM6uXVnd1hh
wKMosJVpDrPAV40ibAEj4m+NovMnlwj/2UROo4/Gmju1v3/pUlZQ7yfeZfI5ryl/XqWl7suPTj45
+sbp+v+Iqe5CkEF5SVIpUphyBO45iU4JG4pD03VfRoSZ1icv8820yLLGZFZvD69ztqT5dLh6MOiU
T+dNQjX9fUHF2FkURTU6HyuwbMEuonzZozpOGZWTbppN7A4bGt4lf/kUbJiXswEIcljzQFYaRwNK
MBx5TP++mZCFoI6wuiZRT2NOKLglsyoSrO5MWWu2TBkgQNqPRYj3vCkT5yXdkcfREpKHs3KPvSiO
LdMpEiPMHU5VAtZke4n+bLoUhwpTKPf27UE4CyqMAUx1abNOGfs/O6aeF/dhqQBfDWVmduaoplWB
i8lUc3J++1JG+PHX+WzeKcFLAbhQbIt/MHqnuqGmKtzoMXDr07UGtNDucMczqf5AqCcEvfbeC0A6
jAKmMaZK+vMrPSL+n3JAsBlcz/VNPZOzYEOkc0poNdOllWeDtd50LFVMB9OmzKcLiAkcmPaobnA8
TgGNcyz52fijW2SaSBZwfdbOGtgrPxvr0rzw1cu4CuJTpMP+a2liFFRA0aP1EvMmM0HWMm38kcBf
73qdmsLyzxYaK5K5m9HzYN+LIqoccrMIRIbrv+y3we+vD89ICFuObZQ0PfbCP/h5LU8ARLWJvhWj
9D9lGmnZg0N79KjyoHGp8Sf9AWmB8HrB7iXaNS4O4iXKek8j1BR8iIOhomkay01oLca9OunbjxHn
1+4e6NyYbJNgdI44Xr0vabV9Gxu3w0BJg9Le0stR71Bsqa8TUG+37EiJcQ5MxnxnoXv1z0ofeUTW
DFkEUO6IhMB/8vIna7V6DgdYTE/bLtT3LrsSbBtQ4bf+okcU75d2T0+8eEro4YPFdOgSZIb5zCYy
0cLrRfEF1ISHjtUJoru2ttjJRvuPDvvzc5Pg7bSJtEooYcRdd4G6POKYvhyeUikTcFC25VaICnvA
K4cQUoPV6A/K7TrSomg4ZvOQHWgTLA2aizSXt/MUpmgnueV4hcjMvp/CkYJNkmX/DIGCOhdE+D6D
Ta4fV9TZd6SfVkK1z3K3trLfu/1if3WWvvuCL66LY66Hvt6syuvc79I9GtHpX5iGvwdrJgRtZYKZ
R6rgOiQKZzGtpvzjt1hjvPC+wPE7UZXvVVGjDKq0rT6+vaJ/X9CvF4OACyALE1KYM2cZCYoepHY6
rF4Q9yvBCM32o6ior6LTlN+OrjSq3nFdvqdFiIL129f+Y+afHhOsDi0bgvg5bGLwurDOXV2+tPiM
QfssUC08lBLZ6L9sE6dP+r/b8OkpgbuCz0EJgQ35/BA5Y1rmjGBlXsSEWSf5B9vFpubAg7pWUvgP
lVNGD2mHA8DGLryw2ckRk6OLMfUU7Poe2BdgPfVOKx1eVVbrf2S/xWeRumL/VJYkL05flZA2euG+
h85a/SgH+KgV5dn3o7M4/4QZ59SNqIWN0Fcev5MlUOuN5ZeK6k1OL05MIYU1HS4vmDD0tBIGfRCx
Zz/bcw/8mPf3l1zoDITHkJg0gDSIcUEq0zlPCYSFWpcbLOuLO5jBT1KZXMg6K47zOj9XiFx/llY4
7wYnpunRgtU9uiiUVbu3p4BnJvNvbwY1DXOqAwwIcAyViN83cJFHJe2DxH+JBxoHlNPQtp0DCP47
XJfXHtE7lMT8sof6gY5gSbenLo81datbyJljvyn82Hq3itg9ynWhcKaj8EuJTLu31bl1my6Vf7PI
5aKSpXykBlq8qy1eGkrjqNZv136m7YITU7T1m9DIPHH4PqD7/mNRWXonfcDaOZXiYxrXzTvMOArj
1twNCMknw0fbc/L3VhWwQahZTAfp9BOy/TqNH6ciTLJt0sK8GnEiCZHzimkBwLbLaISwJ35wPSu4
SZPF/UdQ1UZFLc/xtHh7cH+HJfGKGVuX6oLPJgVO9pxlP1AS5r37EWQa17uzIPA+NSnmhTsYcvad
mIzm29tXPBM1OF2S3IAjjnBAvwNXO3udtlPokq3ze9Zk7hVlM6tE2nWxrilUYq5is5Z2EibwSyPt
4gnnkv4mTUP7vTWG8vD2vag/pxapJuHTwbgXJO45GFBPpdcFcVV9j2caDJzb6+hLjfDwuMPYDqYs
vppUOMraECg9aoW7LFHeMQEOu6NOEoawAi3UNXSt/E9pX4ym9EsJvbK65Banoe7YStSX1ZDEl7Hn
x+4GsLuDdSU0SXwbGmQhNxpFqG0AE6K5sBiWQ5b31m2oxMgvTD46p12y3C/zxHaWwfU4xAgWQjEU
aX5T0uYlo5TlGG+KtqiAlODNtR9pej55I0dTcpHuQ+/gQJmUhUR53Qcuw0ykXbRVVP3uZZhWtFxB
1OHaNdNX6lVRxFsw+c3t1ISYltcp6sZbxq8WELr8SV/YAPz/wZ0r/TQggPjDTZ2UUg8U8r8Vvv6M
P77LOQHENYA53s95SJYOndB8nvLvSMfY/iacwuwrKI+FriGvjDOV/7J2xuCwsr4uYzbBB1JjU/5/
TFhErkibJchVdH3OJixIqa7sVr/4HpVqGXAL44WodUiKm7RQPeL4Y/iIi9BwwAM72jdhNH9OAj02
zBNIFW/P2LMC3Wn14MlCbZnQAdbyHLG7lsM01nC4vse+rT60SnQPEPatnU9h95p9cbjDALe/atyq
vCxmKRAT9NnI/KKf71OI+ACSq2nE2WiQP0DOt94mgEf34S93+UfK4Cvwrh5LHMw0h8qzIUPUYCnD
1h2+U/Vu449kFl6HBaa7bAb4kHeOGnN6St2qsLbWXv0jgaOC0zZujtMFysPdkxcW8Y3tT/lHB5VM
OiTsArBtdMFwx5m/xSgNVvnprv+bZ/G4NNAlnl/KFDmGjkPKt/431oRUpujw/1bSOj5Pz2n6X/yT
fzMtPPdfSPqDPSYjJTNVzv/h7kya20ayLfxXHL0HA/PQ8V4tSFGTJcuSB9krBiXRBEiQGEmA+PXv
SwCSCViyuytrgXioWrhKchKZzLx5h3POfWZaKJqtihYCnBqCfYtfgQbRUi10fYRvwVUA3BOFQhr/
vFAtNHcEAQBEMThth/y6999JaXV3I46DgSCeJ0CwqExx3Qlv+ii1QcojpF/5Uv+UZXGMwkW1yQ5A
lHjPSRVCgI9N1CL8IEwfYwe+ve+vlTvdQ9ZyayLvQ8MpF337rETZWSX+PFFsbZJ7Cn1SSxQByGEx
jq2gET1GliD4uErB/Y+VGIZx5Jfr0x3u1TQGOHulKzjryMkXsC/Wh7NIP6zvqpVRnXtLB0UCTdkt
6JRegfUyC/NGKQP/ptyGQQi7NS/mQMcOc0ByNAFD1tjRJj6sDmTf12l16oQqjKaDEj/sdH81Jwl+
+Kis0YCCzn74fkirFDESYoaJcajyxT5damM9hjG/JJ1+u/TtW1hkAYISYaZ/2Rlltf6DD1fHCD99
uPorsG2XHkagtZGzcAUb5ugr2JAwWSmzzP5UpYZ3AZbDmsLVhYwJDI+DbOj0dxwH+sb7yNWjX22h
wQTj2HYjC2V5hGkrn4uNsCi68Krd/rqaWf4HHRbiE/egcg8OJLvzxc2L5uHqemfliEq4fh5+DUPa
py39NIY4bEQ3rpt+QQnBOkeN88pZFvpn3dfpx+2h72onD0eH5GMzu2MSi9fLPNFhVOTIqd64KtKW
FIu6k45JjyxnKn3izGgz+66Jb38Jdv0bBQVUFsjOg8ky0gsynPnURGNdH2+AaZxmxqq6BjerPsRr
jWXwrKK8WVKBuyzojPppduBPCSZ1AUBGe79U9OLGRyvtylgm5UfLnX0lFaCfeUEQfqVkuZ/YECnP
g21BwzIlVc7We9H/NqKNZKVu2NMGwr/v1cp42tq7qwLBzXN4QNb5wU25N8wZVKESkdPSKvSpGns+
gqbfw9ijfGhGxWPgI78eIo3+GIMrvQD4lJ6nOYzzGQpLEHPpZR8U5R2Hcv3B2aMwEqKycb42nmgL
tUrxsVMb3etVBX7OXG7QHHfL3UkQUFeKnJV3Rp8dAqdg5544W3jgVFpt0grbYHW98Y3kCniEfn/I
t/HCDZMNvJ8ihUiMVHlCiOJoFCKz7Nwr4+A9KWj1eiZo5+5W219Dl2RyurGD2p341YoWPv6KXpvm
Ur+DsVDeZLnGggJMOyWZVJ2DauRsKusKOb4iuzf9LHnwiNKuTCr8E3VZln9IkFpdm0WKxyV/JvKV
QlCQwNvo7h19uZ/NlntHufNztbrNPTI4CrW5r3iCAHWdnTchmc/eSaPqsdDdapLlWUxDzeLgP63o
KfUhtvXZJWrlyb2T0H4UXQT1LHHjb+jerE+Snb35skkYZb2Hx03/WNrZhXz3V9EMFpmaL6tpZi3L
KSIk+l2ppnT6JHHj0f1EOVwjnAM8DHjfKcgdXRjUaH2ZWnGuTa1c0aeBuksYs9yXH9J1VN3W2zZe
JZTu6aV6nSaWdqXF0Qzmpqt+c5VNRvSrZfeIuSUfgiyARonuOn61gTT/A93GzpIIOd8JUHKaJ4ID
s8/MQ0Wnv7XruzeuCvZ6+vuj2yN7ieVHxdHFzbLRmCOBLI72kb0qEi1TllU6u9PT2EbkVQOseEgT
5dOq8piBttKB4iaZ8nl1CPDUrTIW8sDp1i/PXBJlB1B4JSujh8ns0kU4Zr7e2ykt4ZOC/jOxls6+
pyaM2DHBkHaRBDvlD5HNaxMwxfWK58y9TB2tO4Fttc5obrV07kK7yqd4/OWHJF4uTxNA4SlqpNiZ
GQnPj3iZmJitbylTm7LQHOKv9V4r7NkPzp6BYT5Ec6N0tCsb4NYlmLwdHHu6Un5GIoUkjE8fU/cP
DnePA1IvPvxLatHEpUI2uffuxYbGOpVZWHfRzrKQ/cqy2Q9288ylg3caUmQNqutVmZU3obPfnuUI
DNEja7tFijwO9pfRxqXTvaenF6FVpBeRkyifwVN5Z15BI/hJmuy2N5WbUYLWmX+xAYw5zrMi+wFO
Bf0gLzAfslmxu1Criq6g6wTy+s4s1tszZ++kE4SFK5rC0V033+1m9zp8v3PFVdxL6lw6EFHHPg0z
Y3kah375nSZCdB4p9rOL4OCn02rrbN1JruvlgqQl9krfmMp+ksW6Nq2MGGZNtAb8iJYMAIpkbNAw
+SI097PvW4ejjk8AOV8cvZmnLJ9SFO73U7AlvB6KF5dVmep3kHmIUDYrY09nh8R/UmkTcErzx9l3
dt5+YYYbYUHE0qyc2eUu2FbXpipkLs0Nli8OUnV8IBEGBkmvUNZO7OCbs1k90p4IuRraRyN7rWeT
FLmuiWKG+hWskwx9r7D8QEjJXfL7U4iTyC796TawEyCy4TMgLG3V7mDPbcBWg4uidHBHTZQG0AeV
AzaubTMk1OSMdgzkStCLoecMKlanuGLx3Nbz6raieep6utxkFz65OHqSrcLLJAizgt44aoC0grIK
NnRC257mtGDmuCIp/HAg+fBFENYe9MLcL3aBYyonUBo3zknmu2h3kJUJr/eQOabE0Qf2gblFoSE0
wll4GmrIXtEHfbM7d5dKSePe2Lkozc2XEsl8g7fMDuFE0YErJrZyS5b1UJxkO3X3BHwbE0mHBNII
SXReahUdfTi157RlFy6n+F7jIsjvs3J9binr/eGkRGFm6hmHey2mb6lBU5Mx7+ODDVtxIFAvYLOu
9IyWfq7rPJKDQXcFfPJlpK3U88oD0Di2wRueVQng4Wu9nJneJN6t/a/cA8HXTFkhxV5R63IJ/zer
e7pAemCi4KQuzyHCq+VkY2ANxhn4rifFc7Q7ZV8IBwcli0sVWe0zBVLRSUqrO+Q6/F0+zUt/ozLd
NSYvhGKgQkNK+fMsh18zPvh6NZu44GLNE3Qct5+XoJYvZipN2ceVtjIefKheh8lSs+P1eyXPhfvj
HW6RjIiUabVM1IcNra5pG5JsaJiMZRetjyvtamkV9KhlI7ikUlD0ARDko4umGcY3DSUwenmpu+oW
8Dfoag1V0bsU3/I8F8x++kFX1Q+UylxwWpWC/gtdMoE/zjQh6FwVU3O/96Br2JCKaKfhjIsU2awx
kmtGhCJFSk8da62MrXimntCwKvzhOMVdHiVClhu3dTYuwKfDpF5vPji0Of2ob5xiwmVAE9AMvfrb
+iD9v4ls24kIhv+0Jvjf7hbp4W6RkWfN/vqfx/Lfy0UkfloLGH+O/t4v/X6gVlqgiZUfIxQQxRsg
4NKRj9YFXqMTKdevVL/v70YIgRzluyfCcMMbWQLdIZI49cPtFkZbigP1jxUPhWlgXqRj4WWLp/nA
oyV6axF+P79mNX//O50ZvJkvICgXoc5/sgq9MX6ugkn7QMBToM0w8uLprQI6DABgYKSLgFE8pBT4
wAGtgla/s9QiGPrIgf4GlovlPN4Drj0iduQOIMHXPEObPVoIRCxSszfFV0y2CLRA8xVzuR8vAiId
jiE4wDr5moF9957ZvFPPMv1qBt48AIY5qiuqFDabb7i3BTRNG7E3gKNBqRcPqzOwRSCrI20G9BHJ
P+BWVPjqp2cGPANjqQoN/PbnTZ5yQGYAzfp+7vSNG+HtrUC2EySpJdpK1E/vIGiq6CzgiDthcHvA
s5p9KXUQkN4Hv408Qv1gV47NgIdWj4HwClF4szqDswbEJqSupWyh4Yx0y7TB3rXXXX8LaN6ITgGi
CKYN80IAhyJyVHKrwD6HFIY9aL5pYfM6W8HBGoCAh6jYLEKz7AOyBpBnpc+D6DBCmgAlwJdJHi+C
Y43QsgLjj8Zp/QzuPNAYR9RypLaC6YzwfxAlQmmrfnoXA1C4EbejBqpxcP4x4jTgDKSmb4gCGCZf
E7PrfPusCyk9D9xs8+0PbvaIsuiyhsBUR66HNWwtfu389FaBmp7rOQh/1E/jiw7IEIChFjUwqU2g
uyOyXha4lGaS4pY5XgWXm9FFnQihp5czwgcOaBUED1TaHnIpUAJxAL42y9BzlB1vRHoQ8RG78ZPV
wbmIEJEEj0RqLxAqAn/USbQRd4qndzW6BoqGpBRQEmx+PjhXUcd1kT0Rpo06Yw3PbGfZWwXPHAER
NDh6w0sXUM+QNovmCLOvgtJrLULPVdY0c2RbnBXAQfV+G5ApADYlUEBSh4BrgdK4SI61MXPfIGIK
oOKh7/fTdRqYQdSsNpMlETCRF0HjCW7YG9cCnhF3MNFkG04OzyBCm5U1BaRRCZbABj6HhT0HkRQa
qSPiBJJo9TO8E0GnPenL0cUFENqmeEL10zeILhaDdDIJ55fLc2AnApaddBYJu2AIwBiVnfphcx07
Sg5mkeMClqk9MYNzmkEeCw6HlHUkhwBtWxeqmM00e7eDa3EiAJCCKGlWaXAnArCLfF5VIzwWpEI8
8PrpnwhvBJFYHJifqzSsE6F5OPSye0EdgbIjcfoSO3RPhKcRYAlVAbd1qgd3IlAqFa0dpU6ECSxV
QMiJo986EeDz4DSJm0Q8w7spBYZQdhUsnGZRSji6A46to+2NUNkGXQ/LsH6GtxdU4lzJVRAZFcwj
a9A9CY49coCp00e6nf3gAieMomBGSJ0EwyCfxBQ5VY1V7HtLIuFC7EjVqdkDgzsJuooOvOQqmPqI
HDp1d3yF+undkBSdUbAm79jutgGFT8i0S0fPHAFES/CX2U/103OTRKUF9wDAfbsJBucgcF+JXg1S
R0GUnamjGKALXl8Fb8TN6UB5bKsQgzsKkCwEUU1qFYSzKIgVbIjXj4I7EulXi2xD8/PBmUVQKEaz
QSVCaZxBq27j/rpBQOWJWJrkIrLt9WZp4rUh2QW8eelQ2hxxMXDuzfZE9C4H5EBGULiIsARtg203
rPnbzUv9/V3AtcD1r9M6pE0V9OZPxY10CmoPz1CN4VkEuDWyFgFnGcwZMTR9zZun6yi5HnAcyFrk
Fxu7OUCLYAv+spRdpO5I/RmRNRIKr60CNyfxpWBktHdkcx0N6ESgcNMCpv7+iTAs8GfEx9DlXr0j
Sa6JPi0CkdD8fHh2AfKDrNNMuhkRSFGDfv12oP7GTyA90kenfgZ3IuAsC2ih3InAOhIZCwmIV/cC
vtKIRYLfBlq/fgZ3R5iYbtlVIICixkhxgS7i7SyPg2hqfKwCjiNArcHNX4BMZedPaATJHxJGO/1f
QydL8BwFYrF+hncWqLzIekrckSpKOPzTdxEoz0IvRvGqvTYGFzqJLIJ0/Q1HkYo+PO42KGCrdw4B
lyNmlwptu9+GdC3CMG/8NolrkXCB9AHYrDY07AXQNWbXIauq28NzES2UamWNAM4RCoSII77x/ddG
UJQy2gzD4NwCA0de9hSQRgGzzyKQNayf3ilwVaCaeAUI3PzXbsF/cGBe+DATFAmeaiZMsMheI8y8
9QvPHJBff97yPy6e/vdfgujS+UVBjGk+e1FTdMR//9XBNNdx4dEPn+PE+nPav95O8NeP7nzW86ye
/+d5sEjn6aOPzDg0mkP7mi9dQB/mm3lHnaKmZvx8k1+0L14coj8M/Hp70Zfp/81x0wB9mu4L13wC
6RdO1/TsmWedpagB2rIjT+Zh8CNKt0HnrRvcs/TYURil86fo+K0bUL38yKgAPebB4y7vDF5TV2QH
P1mEqKKki+ORG/Sv9MitRMu76Me7SQSx8KG77A28VPZTTln14KnzfbaYRdmRzxZRuuy+couAkx35
bR0aySN58TT3OxtQa9Basi98EYbBNgq6J7IBQkkPvX0K5j0r0sBqpEeOiu62aHg+ssO+/9U2NQAY
6YEZYPe4PhyfxBZPITv0VbRDbqK/zE19Xnbs63mw7VgPkIui1is/bnoI59un55Hqy7wpoMoPnWXz
R3+XLfK8s6fb4pz0+MEj0unzLuG2wQHID81dkEV5Z2e3kFT5sbMs4N84DjqL3mD9/onRo13aH1pU
A6WHjrZ5b3O33A3ZkT8sHtJ+c/a2eCc/9H7evbfaSpD8wMW78/kmzvyge60zvuA7/xPjXy7SbNGx
VGi0CPzbPzH49aIMHjvXGIOL6tA/Mfj3KF0/j1SbFJoxaM//oyHNd4KBo1Dzd072B3Sm/HeTeRpx
U3YPZ8MdkH73+gNO5uv+2ScUJCkmO/yNH3RXvMk7Sw+7DvFIulFNy7CTHjpdLPuaBnV+VHbgj4vt
Fg2T/bwXJrSEINnh7/zoafHuIvvlbmuym7LDf4p2b2zEFn/zz3zArxuxTczJDv+Z1V8gX95xKdpa
kPzYZTeqbIGasuN+yef+8xEUNgWYmsjRyQ77dZFuuNmeB6pHbpK/0iMHRDa97d2iMWSHvp9z79Cd
uXs0oTKIrJ304Issf/f1tZdv8mHS4wfZY0Q3yY7nZjRFaemxDxG6pcvnRai/zaas9fuRX8s0vUAX
fs0/PcujvPbXusk18RuP4WKe/vV/AAAA//8=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00000000-17A8-4092-A9F2-C5641A3C67C0}">
          <cx:tx>
            <cx:txData>
              <cx:f>_xlchart.v1.12</cx:f>
              <cx:v>profit</cx:v>
            </cx:txData>
          </cx:tx>
          <cx:spPr>
            <a:gradFill>
              <a:gsLst>
                <a:gs pos="59431">
                  <a:srgbClr val="8297BD"/>
                </a:gs>
                <a:gs pos="71326">
                  <a:srgbClr val="7685A0"/>
                </a:gs>
                <a:gs pos="86007">
                  <a:schemeClr val="bg2">
                    <a:lumMod val="75000"/>
                  </a:schemeClr>
                </a:gs>
                <a:gs pos="20994">
                  <a:srgbClr val="7E67BB"/>
                </a:gs>
                <a:gs pos="35644">
                  <a:srgbClr val="888DCE"/>
                </a:gs>
                <a:gs pos="46900">
                  <a:schemeClr val="accent5">
                    <a:lumMod val="60000"/>
                    <a:lumOff val="40000"/>
                  </a:schemeClr>
                </a:gs>
                <a:gs pos="0">
                  <a:srgbClr val="7030A0"/>
                </a:gs>
                <a:gs pos="100000">
                  <a:srgbClr val="595959">
                    <a:alpha val="74901"/>
                  </a:srgbClr>
                </a:gs>
              </a:gsLst>
              <a:lin ang="600000" scaled="0"/>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ea typeface="Calibri"/>
              <a:cs typeface="Calibri"/>
            </a:endParaRPr>
          </a:p>
        </cx:txPr>
      </cx:axis>
      <cx:axis id="1" hidden="1">
        <cx:valScaling/>
        <cx:tickLabels/>
      </cx:axis>
    </cx:plotArea>
  </cx:chart>
  <cx:spPr>
    <a:gradFill>
      <a:gsLst>
        <a:gs pos="0">
          <a:srgbClr val="262626">
            <a:alpha val="80000"/>
          </a:srgbClr>
        </a:gs>
        <a:gs pos="100000">
          <a:srgbClr val="595959">
            <a:alpha val="74901"/>
          </a:srgbClr>
        </a:gs>
      </a:gsLst>
      <a:lin ang="600000" scaled="0"/>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00000000-D0A8-49CD-9D62-C02BD2BF01DE}">
          <cx:tx>
            <cx:txData>
              <cx:f>_xlchart.v5.9</cx:f>
              <cx:v>sales</cx:v>
            </cx:txData>
          </cx:tx>
          <cx:dataId val="0"/>
          <cx:layoutPr>
            <cx:geography cultureLanguage="en-US" cultureRegion="IN" attribution="Powered by Bing">
              <cx:geoCache provider="{E9337A44-BEBE-4D9F-B70C-5C5E7DAFC167}">
                <cx:binary>7H1pc9y2tu1fcfnzo4KJIHHq5FSFZE+yBluWp3xhtWWZM8F5+vVvtdSSJaYd67zo1itVXSWVWO5G
A8TC3lh77Q30v6+Gf12l19vq1ZClef2vq+H312HTFP/67bf6KrzOtvVRFl1Vutbfm6Mrnf2mv3+P
rq5/+1Zt+ygPfmOEit+uwm3VXA+v//NvfFpwrU/01baJdP6uva7Gi+u6TZv6b147+NKr7bcsyr2o
bqroqqG/v15d6yqItq9fXedN1IyXY3H9++tHb3r96rf5R/2l21cpRta039CWsyMpbGYLRcnND339
KtV5sH/ZsPmREIJbgti3r/O7vs+2Gdo/YUA3w9l++1Zd1zUe6Ob/Dxo+Gj3+/o/Xr650mze7SQsw
f7+//pBHzfW3V++bbXNdv34V1dq9fYOrd4/w4f3NM//2eNr/8+/ZX2AWZn/zAJn5lP3qpb8A80e6
/brNnhcYS0rBGLNmiMgjWxDOGWHq9ucxIk8YyWFE7hvOEPnj5EUicnb9tdrWyTNCIuiRySzKLUve
2gJ7jIxSRzYlFmPcvH1dPkbmKSM6DM2PljNszhYvEpvTqK53/xZFdDdFz+LKLEZsyzb3dqEew2Or
I2lKRmBTB+F54qAOI/So8QykUzioF+jSvOt022+r62dESB0RACRhIPeu6+FmY5lHQtpScGrfvm7e
9X272TxlRIfh+dFyho33Mg3I1Xl+fdVEV21zN0X/3IB2/s0yqcnv/NeMC1jsyOLgCpTNcHniaA5D
86jxDB338kVazh9VNOn8GXceLo6Y4gxTL24NY8YJKKVHIAumgoO78W1A7pYh3hrOEwZ0GJz7hjNg
/vjzRQJzGl2FUbDN72bnGWxGHNmWsJRl01tk7NmmY8JmiLKU2r8+4wRPGdFhaH60nGFzunmR2PxR
Jdu83oLgP1tsA2yUsgmn++1mho1iR4IraprmPraZubWnjOgwNj9azrD54+JFYnN5PTwrMBT7PLeF
TQ8HnSDSHAGOsqx9iAPgHrqzXw7nMCr7ZjNILj+/SEjcbRp911X+rGKAdcRMISV81S1DnhEASkGh
qYUYSOy92WNcnjamw+A8bDtDyP3jZSKkU11tv+m7Ofrnmw23j+DPTBMhzGF8iHlkCsvmkt91erv/
u08Yyk9guW85B+X8RYJyp6W90t9fYVba7OuzGhAAIgCAcvGYBljWEaGSKXi9W5qA1x96tP92WIfB
OvwpM+A890UC9/G6ynT+nNGOOCKWyfAPjOVRFApJVDKppM0PRqFPGMlheO4bzhD5+DKjnLPr/tUX
XSV3K/mf+zfBjhRXTOzEzZufOTLmEfQbYsq7MGhGpp8yosPQ/Gg5w+bsy4u0liW2nujbM0agzD4y
lWlSud/41VxcA5e2LS6Yze+he+jgnjCgw8jcN5wBs3yZqvTm2zZ8RkYgxBF2FGjOd4RsFuJQKiB6
Km7ZZBbc/HIgh+HYN5uBsfFepJWcYkPZPqdOI7DNQz2jCvmyQw6MEhBoYVImdwThoX08YSiHAblv
OIPk9GVuKps0jXId1Xez8wybCjmiMA+Q4r12Nvdc6ogKW3LzPm9w1/ctd37KiA5D86PlDJvNy/Bd
f5+zuF29t/g8eud/m4FWRybhpoUk80GbgRhAduhxtcdvZjmz7PDPh3UYpFnzR0/yMlLPm/xb9Kxe
jKujnVop7DtdbEbDbHkEJRqS5h1Nm28tvx7QYSzun2RuL2cvcnvZ6P4ZGRjIMbGEhKEc3lsUhx0R
IinZvz4jx78azU8guXmGOR4vU5B589z6sg3OK6BRWnvPRR8HksoGOYPvgne7z9o83PN/PZ7DmNy1
m6Hy5v2LtJJP2zpEEVWjnzMrYx0JSrGp2PBSu595voyRI9NE4RMRtwo0kHuIzNPGdBidh21nCH16
mXbz9jrP6zHtts8qNguC7Ay05n3uhZCZ9UAys7lt74zrFsNZEuCpozqM0uPWM5zevkycTiMUBdS6
2d4t5mcgz/KIozQQabI9TDOQlDiiCiE/ctN3nd6y5ieN5TA0D5rOcDl9mTzgDVxLe5WMdzP0z2Hh
1q4SjdnS/JEgeyhh2iYYmmVZnO7VmBlDe8qIDoPzo+UMmzcvUyjbCX/rbVZgD3rOSifBj6QNnVLd
ldLMKLS1K7VBIZQi+0zbzHyePKzDKM2az6A6W79IonB23W2fU9JEmMPBAYSJ+oybn79oZxLamclR
UXjr/OD7HpKEX4/nZ+DcPscclY8vEpUT3Ub1M8ef5EihkJbIe7F5xqspmAO1UQ61B26mCDxpSIex
edB0Bs/Jy+QEn67r5tXHCIcGnpW8IRON2nTwa7rfgGYE2yYoFOAWV2Rf4QH/99B2njyswzDNms+g
+vQyLel0G+XXd9P0zzmCMEHddkWBD6LPhxxBqiOGdI6AqHDr/mZW9MvhHIZm32wGyeniRTq3/wHD
AXOjzFZc7iPT2aZjwbDAtU3kdG5RmRnOU0Z0GJgfLWfYfHyZnu1Dsw2fz1p2ZIDtTnaw/dmN2dmO
mwpbC3sOkzNd7VfjOIzGbasZEh9eZs7mdFuN6Tb/9oxooI4GAQ481+Od35JHFsGWc58LmFnHU0Zy
GI8fLWeYnHov0nNdhDgb92pTPy8uOCEgmc2Uua9iUnPvhbCGgi3vStFvfmb4PHVUhzF63HqG08Xm
ReJ0uq3r7VXY1tdNUz+fASFZgDpNZNQQYN78/BUoSZB2Q3Bz1+let3nqeA5DNHucGUanL3On2Z3t
0m0V3c3UP+dmoM8gAEiv7eVnMtttdpXpUG8syvblNjP95ikj+glA988yx+Zl1nPulI7j66q+Hp8P
HSjTFJGLMvk+eJmhY6GmBqcMcer71rbUjDk/bUyH8XnYdobQ2fGL9HC7Jzq9HqKrZyx7wnkowRBf
UrE/iYt95mFsQ4k8ogT1m8T+i2jzlNH8HJu7J5ljc/oisXmv2yZ85W2T500aAB2OyBIK562BzMQB
WNUR4wR5BTmznKeO5zA+j1vPEHr/Mnncma6AkLutNOqits/n4zhOCnDUBd6LnzOMLFRF2dA+pdxb
2Czqefq4DmM1bz9D68x9kfZ0iUwpbrm4fkYZB0DZAiIb2YvQc6qAYhwuONsdy7ktn5o5vCcN6TBG
D5rO4Ll8mYm48+o6eNYyA456dRsn1rncM4HZNnRTZgApG4dy7kz3lmb/eiSHIblrN8Pj/OJFmsut
E3j27QfFHzheiK1/f35jJiLsth8hd8ep7/jbY2yeOqrDCD1uPcPp7GVuQp9GjWuIgrtp+ufxz+6g
h1ISN6Xsa9VmDBu3qKA+hyI3R/bx613ft+bzhAEdRue+4QyYT19epAGdh9EzsmrEPQKnoVG9flg0
sHH/AwFn4OJHpe7DpM6vRnMYkttWMzzO1y8TjyTF8Y5nvQYKPM3m8Gd7WXpeJaVgKAh0CLnj2nB2
jzB5woh+gst9yzk2b14kNrfRwf8AkwYJIBCk2d1h9lksilSorXB9GjIItyRhxqSfPq7DOM3bz9B6
/zKZ9KeovtJ5HT1nUShkGzACk8u9e5vxAtwPZeHSARPHpe4PIjw0pScN6TBGD5rO4Pm0+f9jTD+/
Cu/+tkBv22wXN9cMPrgN7+9fvXl63H04a7r3SAd5w+0Mb779/poJiAIPDo/sPuSxL3uw2z1ocL2t
m99fG7AzMAaUUzEc66U78e71qx7VD7uXcBEItShFvQKYOlLeMMF8F1j//hoZDYVTwKCDFLk/iWav
X9U7VQRXI0KkxVZI7dvwCnmN+7sd3+p0RCRxPxn731/lbfZWR3lT//6aQrItbt+2GysiAFwBYzPT
xAVyqJpA4Thev9pegFft3v1//N4IujA3zU03kML3WDwlF2Fa+MemEJ3LR7P+pHg8LQtcLrSk/eAf
22lTfFE1GT6YuV18ETKuPxGe15+CgTAk3O8vgjwwPOQD5qNjBI+PATKOwhsQsoejU61d+bRXYhN3
Qm/NUAxvSxLmJ7k5GJFTRum4UgXp3LrQiXD+vm8kWme92zg0h7uNdrcXWbv7v3ajezg3IUsL2Ubl
xg/8z1npc7ft20idJqrS0pOFaZ3g5rdcYpqk9WYQKvpA4yr6c5jy6ZvV1mXnFdPIj4M0qBeJbNNV
k1ZtsqhKLd9ZoV2M7tBa5sbvs+aEFrxYClIIZ6pa34mHTFFXdHV2HrKRFK5FO+oSuyxHp6eW5bXt
lI2O3YZG6fBGDk4XS/YlsPPE0XUcOlNt6zdWLaYFRJz2IszrfKlHkXeO0XA7WQalUqGr/DB2eSTI
J6OqjIWdWJftMFWpK6YyCRxLFvlZJYZgYYRG3zmV5t16NDLfTYyJO/HUtKMzWX1XOoEvQ7cI89DN
2DB+zmM7Mx2jVvTE7GPfk9XYfLJ736qdiKQ9cQgNh84BAHJt82Rc9mEqV4NikWsI1tcOkay8UK0R
vyN1FFEvDkryJdVEejq3SOXZ4aAWfcuraNnxwR6dCKZ0Mfh2MDh+WcrUmUTYXNJWh3AnVt9ulK3S
wMtZ3lwMUWuHLuV97TsRzq4sM5r4tpP7TcILx5QFNRYimPibfKhI7wRBxHonCVXrxNUkAGtsiLXZ
MWY4qZCV05vmZyse7UVoyvxtklfDsg5KVjmtGU6OqJo4dwIy0CWJ42pZNb35dkyZsZqYHXwrQ9Yt
ExItVdN1HixVbSSzsouJjR13Gt3Gx1Nsx55tNtY2tJpiPWVkWqi0aNZjVOlp2bAmmBwrZqN0y04M
jduVeb2ym5i+8Q17OEZhm/+Rx6xd233YF05qmeG16El3TjUdTCfKreyaWSLRDptK7pRmlGeOokEZ
OWM3mdyRViVjD7b3PgyMmJ+1SdSahRP7mezf0yqLhsIprVx3rs/9MnDjwc+pYxdN8i2PQz+ynaaK
V4zo/luSdBl1uiTMutAp8qIjp3WpqmjbRWlarFXeCXZe15V/PLUT36SEx91nOUSBOhlNpreTwZvW
9VU7VLCK0miucr+NU69STRm6stEiWjRtlRsL7dvjaTfSfHRrYjV00XbGFL0fuR7H9diVrHUNP898
R+dVFnhVGwbFn0L1VeokRm7mjhrNvHKDPiHrqQxCBA1NflKFfVR4JeF6W2uLbyjqELDUB6I3Y1In
F9SC0wyGEM+fTFF+Hk+tdcZaXSrXYAq9VbtnG0PffF/5E+0XpVn7tRN2ov7URDIWThV1GP0QWNO6
1MO0jnRffKl9U3/pO6ZqR5ld0XlhD0Ne1KQdDKclQ/uVxFVLTuOoMsmZ8nveugUr9LaqU2V6hZFO
yxtXrvDkoSvili2a2IYfTYymOxsiNn1Ma25E2k16PiX1avCZn04edgI6bs22rUhxbHcRwf+SACf1
sI5GGojY0XTqu895MKRR7RiGmW/bscmwdKqpfqOrSZ6VNcWIO91pY9m3TRQ7wqiKVWmz9HzMw25w
pI5Y7dQ0Ht61UcDOhdYwrMi30/PKTMvMzQOpTc8eu24zaKthDumaMDvJjMqK4RKnHms3K8Qmp9Tu
zkRZDbEzcdNvvbyurD+NLu9HB5OTKDcNppx62pYjcdpwtCsnLK3+i6aGPgvlqDLPlrF2fGRKNwEb
2CLpa/21ps0HPvRy0ykVmyvaqP5dK1OeekYi/G5lh3YpHGpHWecwrXxXmLG/pC1JTkPe+SVmZsxP
wrSvLlnSDtKxwta8Mrtcxk7HabjUfbKImTYmN6XmcCLSWL/xwy48aa2pqp2mtNPNUNqFubCHir7h
RtpsFGOT5WABGZcJ9pkJj6xGT6gy1Q4tM4u50qxr22k1Y7EzNlY+rvKej/B+nYwrD348cM3AFMvB
h8OvM15/utlH91Rtv4nfco4rXYxVFIT7K6Xvf/3Ppc7w781Nxz/+cncj9Y/fcHHc7VXWf/suXOy8
01rq+Zt2o7n/LAxmP7odWXv0y1+Y40+44e3N2D958WnEEaEvCMM92/kLb3x0w+QPvnnbbM8eUZBv
4SIFKlE1Ifnujst79mjxIwulroTgFgWBY68SccMde8SZTHN3fTY4CwaBP9yzR4gp2OYkgvcd5UPF
H/1v2CPu3J5TJIvjahQC4givtiO5jymSiR1HwXK7NS7vph4Lo3QRTrlyzab5PMrkq0262Cn01Czy
dlBuEsvaGYYxObZpUriksS/tzk6OsZKT06FNTzpb1I5lyDNWVtxJiZFjW+uUO7ZiANnJp6XgGfHK
oOAOzE0tC2VErpKtci3F3hV+R7BJ+bkTCztZ0NIanICiTyMAS4xpjj5JSbw4qT93qbpszUg7ZaF3
VhJ/lUZBvDTD2xM6da7urGpTdNVnaoeFO5nYjOPJNBaZb300enIRc/q1q9C9NIvPqca9aEHDHfim
yAWpf0dDu3ZYjueRxdAsSFV+ljRW2Aet3OkNPB44OHOHLCdeZ1ibqrI3Qd40C7/G1HTKXwRNxp0p
Tr6zxICDlJhKbVe1R0p8aNphCkQSfMAjYBqIvclQZOH5Fd7VEYyhK4SxCH041TZkeh2LqljqNEg9
WUq8moh3vd02i13LWID8RKqFw2QSTGXEFBQpbxZmQ6d3gU7fKRzEW6Q1uoSPMd+YAiQBboQt2hID
4oVMPDIFH5JagX1Zre0pnX8f81KvS14x1/THxOuTkQUOONiVnxoU86AuETc1C56nBfbnOHbDDJGG
aGzb0aRjbhWr+tK3/eSkVNJ3b3awYiLTurcxe7xGp71pbWxqXN4skqgcbW8UZe0VFtYBHfm7rLMj
tyLqsrdp57IE/8mI+a6LMKggTsSGG5Va0ritPR1kw7GlGrbA5opV1OC9uELzLKpp4pW6ZgurA1mW
Prj2xLCw2jQr3Mw0z7Cevw8q4Q7OBthO2kdfoVUC+wm/xb4Jak6N3Osbu3atTqNNhlnChmh7zCqm
U1LWygUn+HyDdwYK73QpllXTY8cOQiwZS1WAvixDp5V2ekxo8B1GjlUt8V47xOq0LSwVvbOFoGzG
D2mIX6Udf0V8CfwHZTtdkURnLaYL94ZejhOQ70vYiWX1/nFvZ9NpaME6lFV/thJ8oLSAsN1iMdmw
xpvJyAsYRW/grUWSfc10zxY+scrjlNXmQvhYtGlSg9jkil5kdVy4rOixM1cj4simKJZTxtiiSjTx
skpgSrF/L/ogrN/YtTGsAsnoCS/9yC2bCTuuBaMce34S9eDOeauxynK8OPR5cmozGConcAR2F6aL
ZAzSBYGdkLSL3nWheXZjXghbpzWhoDmDSG2v1fbggExrh2SAW4QqOQ5Ckq8GwpNFR3dmmNjavcHW
yPD44IYnsvN3LgRLIC9A4HiPublZ5ZOVTEtdVGpVByJZjFmqlpKHqdcbWM43C2C3wmHi7yIx5Ss+
wo2pDvYtJjWtb2Bu2h4Ev8IyGhLWLLqY+tsiMo21CcbsTgb6yltqrH3F4b3M6Gs04g89Tb4HCcYH
xQh+xYA1Z7xRLsupf0yqNj+xIjKcmYO5svv4qxFEo2NYfX7iJyxZpBYsop2IsQ5M2KmeTHoyWqFa
WhKLLM94foKoDb3ncF9WnOH0OpwDnXInGsRKhSlCM2PAh9G+c0XNpWs1hHtVZdZOyepq08va9qy8
s70hysiaaJMvjDSAUwwonFsP6AwrUSu/Ze9CnPBcTeDnq6KBMylE17lmicf2OwyhbymsyCr0OrPh
wTIr5be+iSlwshuj7SLZuUZgXOKzw7dmhSVRmeIdG+NxJRH6OGajd9tOj8VUDsWylhHw0ynxwpLk
J4MUw1lrJd+VMDE1IyzgZq4hSSRekuEjWwpcRS6TBcKq2jNQnYCQzywdKzX8t4xOmSd1ma5sv/xe
WvjrrI0XMPrCCSL4E2Gk0ZJW1ZVNDHORGzRwdWl9zLTQi8QI3xp9e2bpJnZ4bwfHYzQEsWOkdUo9
2Y5kwZJeEycfDNl6Uzr9mZgpyCXKwIRcIKarDWeaqvgri/Xg0SJWphsRdmkGSerVdl/Ep2NQt8dR
TwAhJ5AxHD+gol3EpIydUEfN2zAQ0g8cSdPAWlb10MXumDRkMYyqqhcIoQvqyrI0jgu/3RqN1t9q
1V2JiOjWCfiQfLdLbkwSXmKaahfuv183eaWXKksGVTiVUXK3iCvYfCw6wwuwFXmM2v6p6vVkLFOe
9/VZwkLb2uRK1Nm6GafG+DwGUJ/CNujSEz9UvHGqKqUIbsekjM7MTrJxEbDcNy7yFvQhtOTlAyr2
BOFpd2kYbkWE5mQRiXMRM+EpVQabhK7atRWN46qawu9Rgs2F5/ZlCxEEywpWJyKs9L/vF5LfI8Hr
pl9cC0SYtAmuaJ7xKTUKNqqmaNe0v3F2sEEeIYTujcQZiuT73/c2F/9uerMkroDERV0EBzwes7ep
DwwRTXm7TkcskB0TUIlvLAKjJrfP9b9BwC/UYxy03Z1B/3kUcH/74o8IYN/mRwggdiQbpQO4oOuR
gIwQQOyynpYUVBKKb5H4EQKYuJ7IBN/Y3YoLqdgC9HsBGVluXA6C8/ECN0zfFoHcxTmPgjkI5gcM
ZRYA7BITSCChKhjlPrs7YHavP9BIwaraKdK2ubbtunGyMATlCbA3PZiTA73MdWAbx/bwjAKH+hXZ
FVE87sVvodVwHfjrNs4hq3RYy449+PrPvOmGt5mECpNCsKywnUGc/vu+d3g9tkl0DgkYxzoxbTiL
M3vEUKbpwBNbrQOhdLK0qrr3uoGiX5MkFzGFJBWorFBOnUfcq6cxuh6MJs8XspLcSys6OWMbR6um
s1OXl0Z53CY6PK/tODfcOPVNtxmrYlEHwXTa1pZ/kcm0v7W/2y8XOjCBBx/CQsUWLh0nu5veZjNI
KlHwrJnUupywdw4CqmFmZGITWf34oeSIjnyaWNipM9A1SobiSw/13TN1MGJ8kRreypwNb3UNTku6
KVpBPZ6WiN0gSaguWdpdTy+zqG2WYz5hPzOyPFr9PRB/8VbAAV/TgXyFjfttcOXm40VQC962o9Wr
dcSL3qvIlDpDV40rS8e/8It/8cK7nnYX5OwumzIRQT/uyexonRXIO6w7HpD12JQAT9rlcdXw8h0x
gwzZzXuTP4DOzIhwzxuKgpBjEAxLfPeVCo/7Y7TO88xI0V8QVe/gUWpnaiF3/n0vB+ZP4CvBdvfP
4PsyUOPyuBdVwV2kvWGvK9ZHKxuzVnAVrZPavvz7jnb6wtxiTIaCJguGhyqBuVOIAxyW6rEG12yi
6WayEDuFCmtmHAHcmHHoqzRE/KJ1k1yMnWmfFCmCOQH+exEiyH+DqKp8V40S4qTsQCwLGpEOYRSf
1sEuOaVTUMYIa/NDF0DRcvlEhOEEcT9VjgjQyVAIMESbReuayfpTL6do/fcPiTuT5k+J8/c31/kw
ZIeQwUUx3UPXtxNH23CqhnUPJcDJAt1vrMCvN0ZZJUud1MyRXH8f0srwzCRFLmC04nWaxe2yo0Wz
TIqqOkNQ1kdOk3OvlDn5RBmCNBMs4E+rz7JPZikXFe3Ze6qyMnWqPqVuJf30kpFELUOIy17ThcOH
MMiZh29PG1dJgGC2C/6EO0vWsjHN86Bl5rqLtH6D3SVcZ4XPFjyQ0drI1ehqM8oWIejBqubavqx8
M97ERpx5OS3DxikD/yrExuNmdRJsBALA8yKlfel0kyVOMhvEt/OluSg6JlwpitaVrdSp29BAr5NK
Jx+bOnfTMk8RWYzGuamK8ds4jrVjp2GzCJKGr0xfxLUTy5C5U1JIBAeTeGeGnFwWbZ19soIw+V7Q
UA9OQtQ4uqoKc98BL0bAm4fDZwspL8/KWLXG6a90E4/xcDJBMDiXaWJ7jR3lyuFZ1J+3TV5+zePU
3CLiXhiDguDgJ9dGYtinRp4anggiJLqs6jjLJEYtablImNoMnZGfab/wHTbkfeMEyJQhoMpXpIhP
dvPp6RTRLkIZw6l1Xzs041/MUPaOGEKyCZIsOxF+MX4w0gSyNUXy5oy2hp8itRKyBcH+4sZZz1cQ
je1NOwm+rXxZv40xT/mmIdC2Sqvml4lY5mGBFdGlidOWnG91CaadhMyAAjPYmaNZXn3Ix7p1dTL0
gAYSeD3oYN2P7TIM+TvmZ+0Cvq3bNKkendEYGtupQvaNV8C8krR4N1bpaeSboYt8X+J1Qdp6rZ9A
Ic+QdKkIOS5YHDgkEMKJ1RC8z+Pg1A/kn+EwkjW+vpBc+HQaF3ElP41NsmVZDumjqmPXiKX62Ji+
veRVRU+soe2PczNRju6mAaoMD5w2Lg2n6YgPxcMI4aLa3qVZHiNZoYc3hh2oVVIPuTsatv/FKMIR
gxn8ZcgS4YYJ19qpSNlhcXW95WEbSpZRYMvci/so8looDKuqro035qT1SWNo4laDOW7jvibIOdQW
EoCjaSOxwOLifNIECNGalm/GkYpNmA/pmvKIrC0Nc5HGqEniqJJNSbtgPQud0ApLZ2pC3x1InF9V
nQg+xz5tv0mrHj/zruqPM9vuNkmnGqcLCnFSEQM5kCbxIZCRbtNCdTw3xqSAtDSOAXdIbNV0k0fK
mkqPljJbZCTInMGYhg+iI/mSExZuSBIUC5Fq4cYjMseKt9GKyjI/iQZdOznJGsfU+DXO26TwIjmU
x0iaJ4hb23EFCQlxe02SpR934/euqXp9RiCoeP4usT51SJFUmiVewTLbiwLsHHRCsMBIWyxIBw0I
T1wdWxK6GaSeBBowGd9MDak/TaoX5wyGejZGpGy9xG9k6JBCd9dIk/eeSiHljUiIXoXWECwhI1sf
bxJsOaTrS4OAX6S6CM+TBEoDBAGoghqJYxkoJPv8dChLp6UoORiITC7SQJSf45gjbCdT70UGeKFh
FuMqTSjf9KJMlkWg2o+6qdNNGZn1N8grZJ3GkFLjCg9ZFqBfMtXIOiqBcY28OOPh5B9bdYWdq+cW
AmEOWSDWebFQVYcnT6LwXJGs98wW6sWNbiVMEZxPVuFDRBYT2jCVIhsopem2FcdIklaRVdc1eCRD
0sBpuIUMTJPE5oKr0DyncAwQX+oIkgiDfhXLFKpc6x+Dq5hu4UvlgEdWxx1UAIfycPwODtx9jLoK
fl2z8jiGVJsisS7YipKsXPm5Yb5pKm1cjOgg9IwUO+/kWyWGPYbmn71vVoGD7H1zQawCf0qC9qIi
rPQqK6SfiW2+qRMar6yu1Ks6ZlPvgC/yN+ZAVk0Jp0Crlp91vBTLIiyHTZYw6XZpjHwW98OFzttL
6hvM7ZsmcsykNxeQp95Wfq46pNSDblUV3RiuMP1WclUJuwxPqjorIXiNZuM0Q44SgyaDglBxVvkn
ys8grohhrAMnt5kIz4aeDdmEiiZQsv8NWH8RsKJccEc/79nrX9JW9zef/whY921+VDzhIxBkEOSf
bi5juc9Z2RZq3Rhu/lY4Qrqr2QVF3eesOMWX8FFcpovTjfBakF/uA1YmcK0YKqR2J7hB+xED/zc5
qzk3RSBtImpGRfE+pn7M2oJ+IJNd6HbNWBs0kKxVlrmChepEtBy5dcus8hMU64BbqRAi5oO5OsD0
ZxwcasAuL0cxP7aFeP2GOT8Il8symBS2u2bVt6xbWGMmFzRiqTdaUfYLgnqwK3wvC2i4wJWS84iv
QtUEpZnZrASFA0sZ7ZEyCYsF6sDK/4engjyxuz6E7pKOu3jqwVNNdEiKUYhmlQ5DtBo4dquqaRK3
Gaz21i5/Gsgiq/kwtLiZwN3tZQLRGb6wcR6aDV3TJqmJCVSRD084snd51crvQye9IPdj19LccErf
T9yCCP3fxWn7ziG57FYxivlmz9kMoe/z/8velSzXrWPJX+kfQAQHcNqSd9CVrMGSLQ8bhGTZJDiB
xEAA/PpOytVVz9cOK7rXvajSs4ZLEsPBOXkyk5PWRyJoWoKqAGpRSOf/XZ2Gq2wiXhQVQHGjreL9
dTRVncdqmZk5ygLcIqzNEchK4uZs2bfTML5VfG5lyj8YgK+X29wRohj9YHgkYOP9c/KSeYniJtTm
iLafLptOfgcf9Udei6EM++EqZe30BpqzfeL5FaOowEudwK6DKPasEGUN8Pg8FubYBjjSRlb0mKxC
7P++1c6K+NfnAnkTryaCPGDzG/r1uahh4djNnTnGfPFlTMg74Jq3PozQcw3ATfv71f40iv+82tmk
pTSo5zrpzXEDQkomeFkvSLymFtmcKJDwya57/vslI1BHfxtH2MClmyCywIJE3P7nzPmmS3Nrse1Q
TFMQZmj/WAeGnVKx5hdG1N3OzPfZ4vNq7ql6SXWQX05JfGFqKY6LKZa9ceC1SZtN35yLyckDnigj
pueHVXqQxJq6Crt5fSMwhX+Yf+hswWEFDyED5HG24nKFTFxobCNuDe3ABLJdBlZAsuwJiYMSDde5
mnJhdzFGbx/1jn4N1syhF5NPN5le46pGLncLe/b6jQ2e/PHWEJ+3HZ7gf2e31hbAIdak10enm33E
mmTHZeOqOU/1Xs21+uh43FaBTYseVd86Xrqxle8UG1ArDU4DowhGJH6qLWc/BmUcglPLxhw9nKj2
V6jF5U2UruS0orGzm9EN3NksmdDylMWjsZw8AiRkVRHzuZKUZAe8k4aDHCTzvRHuUndSgTrQm0qz
pChdn1w1tPtobI4eCvVx6cHbOkgUAOhC6luBuuFi5hnwR4rWmWM9exc0fuN6zsuxHTtSscT/6Hx8
r3ONYiaruwvk6PoWnzwe/r5af98g2yvCIG8DXaxI8Q69XxerU2g3JsgBj1w1N6QzTcXz4BRy98Gs
bNobA07g/+GKYDhDpJLg9dfF2RUL6Za8WDt9lIydQkX3fVh/K0aUXfFIq65IP//9er8fuHkCug34
mUDEkfqchTVVF2Dt9UYfkYFPZbRQewImFO/zSPrd3y/1+zIFMBkBAgXuBLuUc0i6NsnS2kXgFMyX
5EqQOYTPusneGMA/XgWvPkaaghcfYgx/nbIhYGTQFgNIUhlI0DsLcmHmOr/7+8OEv8cxPA2UKOCh
ZxAMJ2fX6ThZw3QqQDh0odiJULWH1IGPmapRlJSpDCkFFj76ZfWlzD/JqD4K2r0F6IVndG8cGMB6
4RCArgho+uDj//q48yzoypdMHanrM7Ajiv7AbKsP1GqeVzFd6SkcQTqWgfjeC5vdd7q1xzoJluth
XePLpBPsjRk4p6D/vCd0V/Kt84Gc9exYqSkhhDWxOo61GU+BTPZFYGy5jnq+YQp4W5OZ6UufYCv3
M/G3ZuK+StEE3hX5KNCG77/3oVtuutzt1tV+NS0qsZnr6cGPhpeT5slFUjdAYnx/QwL9VnLx5wco
AJNuAj3s/23u/5EaslAWg88tBrXx97XMpoOxtP7YIIpV05y1O6bCoBqAH+DEkgNosetTzrMPSqbF
yUwMYEoul30TiOK9WDPxIafr9zVh42Wcg7Rgp9qDWNQCAWt1f5B8nt44EsJt2n/NVrZXsPznCc5W
p9U9blh4dfSkrS/ZWoyXOnEAlUiw01wiyJsUxNI2OIFWvEkR6PDGKoj/uDI3r+sEmxE09rNTCZxX
an1i1LEljd7QoTx5Rlp1l1E1ln0RvIh+cZ+yKGy+KVlps4B/LaJm18UNuES1OkSBEoD3aFZaHtqh
zCIzVQ0ueHQJeFcUiP13D+IsQmX2kIEOkwSt2KWk+DTlrbwIlyR4R5KwvwBy9gRu1UPqcaGahqAY
20Ilb4z576lbDn8HCG2RIaCxed4PSeAi3TGQv45z238aGaAHID5kDZoSdJX4jTzxD2E7RcqNyhMv
TUCuuBWM/1ihqu9SEBZCBQRi/FHwnOHUBu2JurV440rbJ52tJFwpR4cHysmtbfvrlWZWmyljCVaS
rD8Alqo/tf0KkHHwqCYS3/U9VA8kv2Rp2LyxhP5w+qZ4P+drPwa1OT17SF3zOWJtoI4m81+Yzu9c
Nt8HlP3oM/2Mkjd944B6zT1/e1b4gIOyioI7PY/pxUKU4xxLFmX4eA+Zxk3kWbzbuN5VvKzfAwbG
MO/drvYTkhsKUtKiarkLkK38/Xj542KCo/Kr8xj9jaKKluSSNAv2r82F3gVTlpa0YU0JojuYz81b
vcM/HJopWtQbtRa1N4r8Xyc5LdquHozDJHsJVtsUsmqF2OSNGvGP44u2NN08BfBw57qtVqHDEtJJ
HVEjyypfXLNbxrYAPTEnJ6ti7M6Fmh3xc7+3DB1LoAH9Hq2Mq3VN34qRvxfl6GCiKkRRjteMJuf7
Fd2FZG0UFAPxAupQU2f1Qcn12i++ruohJNWkhvEI6UpUis4Eb2yrcw3bdkgiLqYYbOTtoDWcRWhd
LyyKx0AegdM3z1MmSQLaYa1vFQ+TobSpSNNKGHxASTw4kuWSzn2yC9qpi8phzpoOtEZvr5cmBkMq
0tqEGyVevfx9If4h0GyvlkgRYzLkOeHZymhIziEnSedj6pg8GLouewrhyx65PH9jSP5wKbDGIe4L
MsBwGJ1fFyFvQzXNMpuPemXDDxr77P06NoMEYzT4PzwWctAE8sUNUvstqkHAA85FTudjEqF5XeBl
jdCZZeyqldsrIf4NNN79jB7/FCv+IYjhSoBFkCJmALXOjsFoZXUrDK7E46DeMT1ODwNUVnucbmsZ
uIGWVDT+jfDxx6FEfU1Bk4J5VHE2a3UdjBq4/Hz00UYeTpwteTtE4B+gS//353uVdZ6fEMg0IATO
CjTpEbF+nbe8o8LUa4glQtHJOqTea1nxhlqocAY29lUqVbRLkZP31RwvlhxQORq3X10WD++HPMHm
4jEwxhPDq1Meo2npm50cu9zspr5P0Wlmc/MkbEKuuzhPFOjFPRiHagx5U454pBjUdZGDvr0kNjxY
4Pz+KiFNceReZuteUNm0Zd014YfUoLm/66lLokMbDi7dx8XURJ8LG/Lhe9oCLKnLCRVMc+UaGbOd
5J1sPqpehP7Uj0DXjg0PB7onwRReDqtz5KhMt6ibZACp75pCWsjepyrsxwP+TexhQBuxA+2aFt24
Gzu0167zDL2inUli0R5MMvcPCwFT/BLaL3ERyg59Yl9LyPCKhj8OCq8/LJ2hokWf3tYgTRsBPo/v
uK/3w+RH+a5dUE6C0F9Mtj8qZYtu55bEu51YPAuuBqJYANxhmKLdNCRbcsUhv3jKFANekjHtqjUH
bfBhSjjJjug1tf4OmsflYeQQAe49mYvsPhBDXu+NX2pzQhLrDnPuCg6SaZ2isYE+yFop1RbHEdoC
se/ZBv8FUI516NMl+ce2mfvK9YOIK0WbJSzbaUrAkDXvgfMezJJMn9gU9Z97aJPv9Zjakg2tuyC+
7ffxXNyit3gYZ3VwIHzfswwgKm3qfbeCrxPRzu66ohsOtVku48VbcLjVU9ultExMxHamdfFhiOMX
GhO7X9Bqxj3I7JgqG+wLytMjLVYBCjxdy3Ys6itFJ/ecafSaqPGgF2fL0zqnICTEbi0X58uE94/w
3N+nJJ3vkmKQ+zAY+V0X27UyAQ+v8qFvrmOL+UC1wEvF2aODrOuYkPA9581UNt6xEytoV7m2M0gq
VFb1OCV2SmXr+653p1lTXfLVQ+e4drcd0CVnqbzsnIt2a9DNe6fBSIFKcam6rBuubNzsOGb2juX0
fiCN24c2bw6g2q5oPWuzY5GPjitS13sGOspXMKWDd2OTQXyg53TnAi1/pGQeK+jqpl0OwBocJZGc
ZF9ApTkyd4oDHp2Uz/I9QIrLKHQHnkzhoUv85yEw8+eRs4ssoQ/c+M8JlJR7GxQA6gxkyCmpJXbg
kJ8Wk42HhcxsB1XKh67I2aViMd+ltchBhwchprcz1Kdtse4a1A33XJLlbq5lfq+Mw7kYq3fas6zs
3QqtHoGH2GwnqHE1v+BqGC7GIV9+UKVN6bldgXB1C9erryBlHNcYpXkUyJrtBS/0h07kULpGWDyf
hiiI3S6bUUfgMEWQaGtjv0wY+5vZYpW1HrqDvAtPgan9nggtDmm45lf4D7F32BB7BkG4V+9yb2ur
vvhGZmoufcSo7XariuQXEsaQ0tZ5XZII93zMSCS+uQz8kYu46yOzG3KZLaUXYZa/IyQFIa3LcrQ5
e7CNyCXg2UABpJ35hZQYqVJ3Y79b82H50ADVv4v6NvrAhrHjJ9umcp8UfL4BDyc/QOpk19JBlXnZ
cBU8pwFDPgl8d9pna9BfTThkv2mV1ynY5LWoWpvw+J1zKn2gS8d+FAD3TYUsAOrIV7HS6nPwd5Z8
+CEnCe2NH1T4dXSZ3KFES26LMZq+8GK0O9Uof9TIWD7knrZfFoXP8aR3e6HR9F0F6mnuRnrCe6zV
J6BwaIO0Ci10vRisBBDt589Nnc/f5ol2h86R+XM2gx7VSqb7U+w2roRH0x5MAY/6UFi7S1ky6J1Z
FTYHxMpJ1QWQbby2slskXCczoxueAUKGOFwX8tChbhpAMBL4fc3r5XFmtl73ecLDvCzqjdAsAgoR
xYDW4Gkam35bg8ReoqHfPARD05cikyY6KAwneQQdHI+YTV3RXNUR+Ftt2i2PSwTeyHXNWH3L8xn6
hQAKGgHJ0DvaUHxqPPEjDXj6sOgoWUtkIvNlOjXNLVge01dAd6ApLAK0KImtuh/FsB5W47qDFY4O
R7y8qL6FCHnJqilBMx6baMamwuwChJ8vu6Ggtxn0Ns9yqeV7usrwg+IYb952/rh6kNLyBoNKJPVX
BEvz/ZTI6TnZKsxqTFdIYLsZTFCMLL9I3ICPJcbdhZLOlxO0Ye/WRU3P2k/yM2hdIBhk2fxNhLUE
r8Q0GNYZYuXLGmjE0RRavRRWJbdQ6hNbLqKobx1P+IR8dxj8y9rGFIKXKbIxBR3Ahsy/C3EsTztb
tHVFoJ6DaH9s2hERyoCuMIsg/DCFPrnliWAfp7Spb9LEiK9pDW6eBtWtKSOyMtBvcySRr5SHWoMV
6WXAdjUxy5Uc8PC0yNzHnLSIizXjF6/asCkg9a0p5nSFai9BBj4GOToW8dyfZMcgiYaWtmt3vIMY
CUQj/MIr36Ouba937TpBbLBinwPGgs+E9wCt82xRL1lNk4ox30ODrbdVbprJoOcSJQ98aJZHKrTJ
Kitwk/3G1c21nJ7itkkfSLGCUDeNtrn16QBKsaKj/NyDHHuXp8o8BpPr7vk23eAc5O+SjZk40wUX
6og/bG+Hi0okGc0tVRi1vG38XVAT/yNYBT8SR6EdB2jP7iPIHk6vlhVpbPGJAvYaSNndxyJARwaq
aUouVwlIHMRbUDmyCTBfxUzDRAm8RclyTIkdq5QIiAZpuw6k4iRl9xTS4bUEQW72p2FZwKtpDFbS
Cu4hQi+YeMsOMau57btWhNUQruKOxC1A3MX3mOtA5c1yAj0xH6tC6R8ih2obvYuhrebBzj+IaMPH
VyLlYlX4HcpDYypsvfk9osX6Q4AgJas0Gn0HkV5ivke5WRPMWYa1P00YlhQnuToGtgtlCUZv+GGN
enJf6ADRLEuX727K5/eagUlj5mi60YufvriWze9Dnde3LN0Ytxv/GAqL+IQ4Vsi9z7G/R1LrTzPn
Y/BeklwhxotuSE7CCwxeHmfXqInZYTJMIojBRQG4qY4NGsJx/hWOGPqGDVN9XPp+uaAp6M8zjs13
MeRopkyymt+lVE2HCaLNj2ClQKkP4YeuBb6lpmnasWWKn5OiTg506tdqoh5ilhiENGhD02MI4mmJ
jibddVpiH+p48PfhIN0dkhBbjrRljxF4SlVPxIMu6PWSbRqPIOCoZaTcWVO0NzPwn8A0y2U7TBKX
7dLbwA7hTZMNiBsxSLQu4OTaQat6C7Yae0hZJE4FDC1AJeLDWoYjmo1zmASnhOvLxfseZCizXAe1
le9GsGUheht9iVQfKWCB9h8g1KciaeZTl43uvhNL/LL09HLmQYiQluP/YjXvR3ADK6fplXMt/YR8
Oyh94MRzYbc+k9CHBsjyaWYiQ7esQUK6tMJ/yp2t74OxsYfMTRdghs67whJelxzK0NyuT8D/hi/d
kEHDngkMUkRojUCPCqfKvKdN1XadOnUEZM+FkeC2GyhEXMag8RWaaYcM1d5B6Rsc47ZVD2YmKUJd
Ud8bhYuYhGV3JijGEsA02I4Zo08FL9LHVOn+goNu5tpgOAIubZAHIpUrB+5FKbhtrjkcMyoRRicW
r+FzEzALsjsB4wmSr13OTbyzCzajmsCStR2gwtr79ArJBf3U0uQIgxpxwHZCABYtqtM6nYtj0RfF
j6Uz0SfQk8ObYihWsBYG+mFqXFs55LCHBLHramCqf4RtUPYeBiDqkCzKzYcMeWEptaz3tXPT9xWt
pqiaas1v5hbLgI+Q2MGEYpwQ1ibflHRoVeWmVsLioimLVUeVyVIk9LRun1rvIH6044Xu5r4tE0re
CfBm369B9ElzMhywFQ88XiG9RFcPCVlmbgaasI99J5BmUPiVIARC2Z1rfp8Hct11Q5xfKc8RvYIG
NiigqHaxTG6HKRGiamwRomnRryfvxXKdJgTHzpCTDhsuHS+n2rW3fRs3EGO3a499J0eUpT1psY3Q
Q1uuC6bbz0NE0yPkKCOOnI3aOK8TIA3DibsrWDy/8wCzNynswsGPlW13WVge3OPVxZeyzdwFW+CL
kqvuuscsX6nRZoj6AixcNHggZlbw4FlaX6aqvQgdKT4X6JmizoEJ8miqoUnWap6gNmyzESIXMPjC
z85TeRJR9hyu6XcmxfwVGWv/tVeDQNBS5GPWJ+QQL6be68wM732KjKX3MkTTu9BrVTsGreMQuIsl
GhZ+SWJh6W7JApVdZF0Y4oyhqbgltoY1w+gzcQv4BoLAKG9rgTZAjyAkwqT9Ogzt+D6a8+F9yoEj
l9wjgLYwCHnpVRQ8jzAEeplZsEKTS/CBM1gAl4lsxQP0Zrn9LJHxYN44ipwBchecEiSFombKcaIU
kILgtAR2tvYhDFOgF4xPgvHoA/JjVKbd0NDLunPqZYCf94syCiCC8mb40dERqIJaNfsaqDZ87hq5
Wa1Q7+7U7NjXqJMowinjpKimlakX8DXJANn0UmTgVibjQz87BAbVOCsOWa0XcaCFBaJhXIPl0URm
U/SOvXhoUtMlyDEF+5qECf6mmMC732Vt0SU7OgZYRmMMOvIOfkqd2LcJ6FK7ESytDEWMw0VbTkd1
xddEo24MxiVsKjtZXh+QvOKTV5joiBO1gB93DS08ORK/pQAaHVIGffVQvGubgI67VA5IWnuWYpZg
NZOlVe8M+7rIpWnKGuZRkMfXyfAjMgZXBYnbhztL4+Lrz8FMFlIbcDfjEAJcFYCZloWrEyXqCXGM
i6SGfihVXQUsCEMfh3R8SMAfG489bwH3gFnAUWB2rruYQqBAt9GcwHRIJ5Dse6nFA6yYINOuKfqt
lWUznq/LEuAhEnzg9kqBxbAcBw/ixzWUysuPJQU2WkJAMDXXKQmbD51fouNoxvHTAL/O911WzNDl
T3nwAbpo5S8cYHh2Sw0e+iJaAtwjsnLcNR8ZJi/1biTo/4mkrzAn2LvA/hu/Ay6DUVyIxu+vY6Re
OKoXcEUtMmKvFvWdt6rtj4WRMxoYxcDbY9DxyFV9gP1TWkznejEC/7u0XJGgxDpERge3sKk9BakE
iCLRW4HwG7xfia0O00T8LcH5VQ0mYB14pAa0qmh1a3/bLHFQzVsK2WdjpCH2jRrYeoFnDEuV4BI9
aXlhBwNrgTp3EKd2/HFdG/vRRlCsvuKB/89B/clB/SbMqKW//17z/9hf/3TQA7L7b2D4Nwbqx5Hr
7y//9aCf9Hf1P76i//67f7FQ0xQOemBGbGKn/zHX++m7B1R1e9kZrMvxGtQE9AaA4/8iocJuBUB2
9i+rFSDBSrx67oV48RP4QKB1gJaHhR1l/xsG6lk7d7tiGAUFNF8R1GyQYp2h8z3Y72Nou+Q7cgxt
in00UXhbVMG08PUxSczUPcEdCejsOHvl6U5HLgEJiQgWPNejpJANish12SVwaQ9efUHG+cIWQ6+u
+2SYiEdS7JKt7tStEzuSpjhbqxqQevg9c8Kb+75xWf+U58nEvsUDYsoNFEHzFJdDiB0E9zfUrTCe
CwNtx13dJ3JjsdkEQpYw8zNuuR6G0F9FcAtofxAFV6f+jRbwr1g/jLChtqRgWIIrhOmLgjOsPwuh
JWzSJv/OrBjb+UIPtKcXPV2UzC5WhbzHViufev4DQYBH7PCPFfWHVsNZfw3XB+li62hBA46Zws38
isSjes4V+nz8pQ27uIMZh0BURh5VRGRuDxJ5rdQ72eiaopNIyTqNd4jjHoYuIV1TG1+CRzUqePEJ
GKAg10vyGT/7+01urYf/9FhBoAMrB9rBjbOCt1ZgWf56j67hJAK0Tl5SIhdQPsCgr7P5APBTg0Y3
Sp2mcAwImH6Dg3s2N9t1aYFmeYTOG3gp59edjBeZIHH+UsP1QqWoG6defW4oi8Ya0ZgbfjsySIHA
Jm1gO5W+1Sb57bGzjTiKF35RkKCwh3597DpZOAlcE7+QrIdLSZVYtKaesJGIPgmcuf0NJ7C1u467
2ZuHTgUBkAu8abnHoPx9An7te24TkIN+SUFjxButYLZ7xhiC4If1rQ/kC00tttzBh+kadodEWgO6
GagENP0qDYZgLhUocelXEfhFFnvI8YLJvjErvzaqcDPwC900IOCDglj+WxMWhgRB69Hy+MaKdUzk
UczTwICvskEV/giTM4cl8vfnP6NMbdcEToFdgo0KitJPieQ/uBN1sbaQ9GnyjPdYZwO5AGty2xCD
E40ScMtsQZqq+KB8NJUoNmMMRMKDxjwMU9r6Cn4YcnwoBoCm425OhIzukQaP6vnvt7nF03/uE3B3
gk2FmsCjaiOpn8USY1mObtrqnh3qJyyCwHQB5idwNk5I6WS8kIcpgqMKNo22YvvCAcS8MT+/DVYI
Gy8kx+DsAamgCG2/rtsc7ijaq1Q8j6gKNuk3ohfENFBYaZ9cxfAM6Z5UbWT3NLQJyrtKorwJoawn
LVnQ/IGnz2vkB0UKaAJf++WKgngv3uJshefLOnxl8oMsAvcAUI7Ou8cutuNUAOF/VixKybBvtZp6
czevmk9jZWc/4+ZINiz4mfDzIPwu71ZPHuw0sZMqZA+AEZQ4CMGGZh41K0eo+pmuTBKQ/j4dinpF
uhUXDiExIi0MGi+DtejxqR1nFrjk3+f/jGCISJWG6LwXG5UIVBQs1l9HHitznJdxmb4i2U1aqKgg
asJSZMwUhazCNSMI7cz/jJ69ofiZeQ0nYG/k+JGzOk5nZK7x23uInkdx8GOQjCQAwUD2x949WxZI
1tXAGjF9nSR20byPVZfTa3C50HqNlfEYjoIt/fo4QGLpM7h5SQv/RgR8m97X88rIhRwADT5KYlR6
k/N0SxBQo8OR6NiZZJseoWKI9KE3zZLlfkJpvD6uYDrbrgz6fju0OEYfEyTGosE3Y7j8rY/54Bzm
Lk5ajy9qDYD27qZEAZJIAfvjrzpXQ2O4m18vX+QAQG2ZC9fiIwSSB9w5J+OWG+gpGbondEHGeToU
iwyXBxrDq+GdBPwry74fZDTAx4cNDi4LOFy/jPnI6OMSwDpr2Gd5jTwDnqYCKcrf18Z51MTov9Ix
4GYPonB8TsqImYdxXTH1X9dwUGgQOdSEE0jWohVoi5jZIlD8/Yrn0Qg2qmAhQSdTwFoYcqezxahk
oBo7xPZLvJptMYIDv4W/SGUdDu90mZP0K2vjFYvQRkar+hpUEjiAvZE8ROdPDq4MAFCcFVCbQJX0
m2gHsMSMbvnwONBx0K9Gswn5LuZmRjRqOnAC9mADCn63oJ2FiDM1MIPY17mOFhSk8A3rl1JH9XzV
szx9AEO3z32pbJguYJOTAD5eCUrXKywi8PZacM1QhFNQ27bN3gRYh2JpkF2cWNvpbecv0HDcRjjv
J6g1Ohm75fj3gT+PayAxQ+WCN+VCWoMU/zeCb5eyZrSzyj4uZoSqep9IGSGJXdZt3YL/QelFE9pN
V+q6IsaXDXLYQl06bUs6NrCRYg/Mpds3o5mvg7zgUxRvIXJGuR4eZrjyQbm5gsyHXQdf5y2nDj3s
1R4lrGqxjf7+SGcSENC+QJzGsYmohhkEc+SslJjjcVhFO0Yfc93E2Ft6qrcb0CQ229Z93cd4Q5PH
vbHGbVscsXILKRL8oO6JNCHSeDgAb98SM9xrn/qizegFt6/62tlbkd6w2eG3OGjI+BhfwyDx0EEm
Hx8mUHNjBZu2ccLjvvFoZ1kmHq0IY5Ti2CogLCLf+zVoa9eFWW+E/xjXyxaptJyxtOCCxcU3DXuD
CM1SLeb1MYvG7XwciADYDghi6NFWXoc01PWhiImxH5GlSgyHzdoYqw/0Q0STEbATlhi1sFFGdDMI
mxccjnUIaxoZCS7INQvwL9RYIUZnqCmGQuusIbqC0KfFlmiKqMW/fo7PFgq7NxhPZ3sUAjAIPHB+
QScDg6bfUt3QrjQFaEg+LEMmEB1+prdwy3JLV6GyhPHDW2Hh7DjaLgmLENAkcSwFkC2dHUfg/SJr
nVz2QRkwaJ601xoLCmc/xoe2ExUJPNyIcLC17GOPAe8XNiJlQdDDKFnpen2XwQKOtQemaY5ggA25
3Eu8KBEnwECw8aHpxUH1r2mrwQnAULo+H7FXsIu26QCeuE0E8N8QXwrfFstGmxG4k6TrcDZ1qd7q
1L8vOVB+f80U8fDbIYAgAfo/sqDzygbpoIJTqPMfmsanwKEhNoxhCQf/tPYmhSOY9Pu5kemEfjYE
J3BZl3Lm82XQmxgu2hOyHXIl64HQazY0WVzNaCvX3wLeBxeWGZru0GMR/QsF71feDyId5JOFRYq9
pQuagmgsgDSzyYGQPypzsDaBk7GcGwYIMB2CAQaJgQyL3ThKmMO3ThsJQNXl8wo0dFwkdYCUuwWb
YVml9fDHIUlL20MRhYY+pL32tK5gQ26sOU6FbUKQNzyr9Uk3GTKzKlt7u64oa7EUp5PrPEPrTE1t
egAkW8fgoBG3fgCfMuKPhvY128VUR2EF3mUBO4m01qpA3zFC9wZauPoCrrYa1pmBXa9YMYJtHtqw
iQ7Q4eVNsJ86MdCPPlnqjnwsRODcB6ddrK+J0iPZ2MmZeQE1OZUf12ypoQWZhAgb9b4ATtcdGQe6
cVgFzQdRFp2Io6bKYDg958/h0ObjSwPz68XtsFT8/L0w2tqg6nr0M9sLdB7nBJaQXZDAdZ4NpEtv
4P1Euu64pFOk+uZ7k4+xxig7WAVJeg2+y4IlvYYSLZ/3cRroNNiPI52m7GQKxpt+eylBN9d72K9o
u7yzCas5PzA6WJPcszGK5xO8vcHBOGCtpODGTMsa4FjvVc5tUcKKLZ31rmFybf3J1oo0/GjhIZjC
j7uwFAF2meC5/lkQkybqhMVhCatsjLQlvDETsi54y/o4d+ltD/okvuif3ySc9/gZSBcUl1uFovPz
auYiQpMxlVMdbe0OkmWVb5POQGwzgs/Xoym0bOdigHY9HqeOExwqT475NCjgRdkAjL71wMin/2bv
TJrjxrU2/V96zxskwXHRi85kDpoly1LJ2jAs28WZBECC06/vh5Zv37Kroxx3/9XCirJTyQkEDs55
3+eE92VqlVN9DCthufKiMguupLugFH4R7+gysOUkQj34efUMHye11ivPqzHTHRAnM2XfMGur3L+y
RKrD+topVOHU92U5lVF6mEomggyJEQAlKs7C3U5pGa2afKyd5UuhEltWpSabP0BYbF9csIAcrymp
tT0ZBC8Y6dh6c2epUResIHsnyLcv4fw3DpFS8RbTe6hrto1B7rQiOFI52e6YgErMj67PB+uxbcJt
yvfGIYvCPWXPjgFAttoNqFTrhs/J90vNSbdz+1SJmCRkLelTjlbnDptMZJbb43Gkl7v+H049b/e5
9WKksollLM2jsBBr5t43pdjQKPwsBZHWHngtOhYMc7lvLJ6gZ5R5pqcAJnXul5Wv3SmHG+PMN1EZ
bqdc8KTl+hgwsjiC4J/UW2rN2wALtLU9eX+x+Ls6brZbM44OH2WJjdTEOYzQJ7jGH9ejwVaoNxJu
OX/nz7ILHivfA5O596aYBNBOgongXvwYPenax3xlWFrbxaXgHPmhEF/z/H7EuDH1iO3/RO9XN0jh
tPX441Zb7x//901+/xyZAre6CV3ZcAJOa+XjW1UEstCngqIOFw2DZeYgmSuywn5kA5518c5/f1Dd
Og4MNXbeRmew4eMl9XdOhSEguIsb03GXqL3VfMSV5NiQ0scC7QmsoWULerMGjwPvaJjZ6i1+v4Od
5A1iXnu/ptxFpIdftUNp6ZwXpP78mv3+aN+HR5BWNfcn8Ap+4+BTE+Qb52DJGaeZo7fD5F4e8JdL
p+wwf6KK45nhkisV2+19H0irWfDeQb3EbmQfnEL3/B6mPcHo6od8O/X3G2qt08r/dLXovBB1rd9W
5cWK9W6Wp2xLItmHqTAUVa/RAW2Zj37i+WJ8c9WbE2QtwweZabNdvIYgFNz15LK3L3TH7Yc3ZhE/
6tbeXodm9bfzb02AiezJgJfOimObRXxvroSTCfBiS+gMV1Tlt7FCJScewtOPWx6Xo+Z08NRWfAkr
QMfBS1lUrPOjo9bAfiJyKyMabiiIesXe7rOUg/tl3rFlGkCBDReIHLfMDY8pNxdhl22vs2F95e+q
xQRldKwIFuflErpDPXfnweu2wlodextLNe0z0obowgyfzwfV84Og0a9vG2X4c2ko+r369uSQKqJd
QVTfjtWQkhSYdMnRnTzrxucAUSe7gHRZt7FPw5qAJPEslMsME+m8NtGhblhim8Ns4XfvL/yYpWr+
ZAdzyXyT1QiRq/OPdDJGtlyjZ85r9rtfFg/wnTjLMud2nMT3d0Z1Uc0N69OpStdnkeOVHp4UbOIp
OKPP2S59jrOeWyTkvFZcUYWQ0j8Eq+0wyw0ajXKbOLPcRg35qm2Iv+dPKY8j+t4BTd6udygKlx+a
Ac7nVUH20doV9UpeOfbcCrAWKQv0UzdCOpTsk2CBIaiOo296xtV7kmV1/FqnR9MqnboXWaoQq+7W
99RbioWbrKHyvYoUJQBCtr5o16qu3Q8Ut9mHNlWwvU+DNxUk4bMKBdeQiCClhn7bL8w05ZG93nbz
TCG2VAE14YpcfFm3gAuv6MzBVX6aCM9S63JKe62LW5pgbElKUNBMPxjNRDA8eKSxlvQwp6W15Mdg
kn7dJ6QuYFLuQpJAwauXwU+ghwNrNQ9/tRD/pccAqhk3tPHT7Z6jNIdHhFRuy0SXQ0cmGl5UIcbL
aUW+T710NZP1qAmmySqsEkjZK/Mt48ua5ModKOH3bcNItqih4WXrLUtV4+bccgExxG35GsRLrpw3
LKpBfRsESi7p0XO7frD+xNpH15UDK5qgH0lfk/+29lHthPqZjCSegY8wCsos20zfIp8/TCGxjfoa
jwV0TdqLRKQmTroyY7M1Kln76nn1jOshNGB1oFfP4DgdMWUY+rFxDKO8KWN3P/KXFjosANPEn8mP
K3l/lkqWJIj3vi/oGXRIv083SK+2+S9esm02IfrfXl7kxtsn2u/Z+7R0t78DMGPxiQUsBT9SYXw+
wc59q20UdSp5lTOixfR2HRZHHiCohdtbCYmTf/kxZIkpmYlA923/9J6C36ZTK9vredEi3DmutqN7
k2MI6HaTjdzi1VvWNHYvJtVub3lmrVs6sKdOxA+PsGy4UKvN+PZs6g+35C23M68KKo2vPw7k65gl
TTFUrMf3HVtblNCNkMRL4z1U7xNW9Z5oVDBaGQ0W9t3tHHWgPS9pskZhJs5VYKxHgzacawYHXzKU
ChcMqd7TCotjhGO9nZb5/sJZXcU6skt9s73k0t3KjEk7zduYDNMVtCA18b5tAP6VNW8jMOytJkEe
eJv0KvoJ871e71jlVe4KOOG/SXz9sqEnl8P8wAh2mdwC529p5XyghkC+2n3Mae3CWYdZNvM2bHIA
ZG/e9gbVI4mXHFeF2s79N7u7n/d22+GDrVZjb8hajv/LxhabTGdNfUiq6n1qLMkBcxbsA3iT/vlQ
vyTQeZvs0LY5Fikr/gy2bf1fyiJTVKkoJZT89xixqxkRlJKph3w4pmbFjBzk20M1RckTxlbj8ch+
TI7/fC4/pxAg5TB+NkN7tHk/Gefuz+eSjsIlfVtmjzFVteC18J0tHu972NCHtSN0/t19/vsBYa6Q
OACbDaHgb4YpVD423BgbvezcslBk0PKHi3CpGGo/3ux/vsBfDdpcIblbEA8OtGOHctQvCdUZhht9
M+rgw48ZY8rXLWm/BGLx/ePs9dF4LGW66gcziaVMGtNu87nQTA1Wv3qsR785o59HOvecrdTm/6T7
Cg5NqoM/3/Mltq0pXIT6UL+/VBNxHe/4bCqUrceCHko8gtyD8I5PH6cLZ6AshDJI9qVQZt2Pip39
0W9E57OUM7Vg6ldS8XHej9S5LRbBfnI/vdez5Ps0+88X8etj5MFh57Th5pCSdf5GIWLdVQPSqPEW
Y+c2M63fAyHZ+615gL9ovN84Wv9/x/M3Ksz2Hy7JX+5ZiKiRB2yb2x/L3pzlMOrtjpkVrCNyzv8q
tYYz14k26hEvBpT1jS398zMSU0omeizK2/dliSB5exphVfNetD3mld9ZsLcv/E8VkvwsjkwG6iZK
oVLM//98wGlZ50KvfnUOW0tX/j5smlC8BpoX5nev4N8PxaPb0DpYJdlk/nptTeo2C7jL7PweioyQ
KZhrZlc1/PjnYfJDivGXC9vstwDFEcjYEMD/bja1beoyYZH3J726dt4fXH/e1AgGP7rp/uzXlhr6
vutRR/fxrklXdou7wc8GB6dV3CDBoSdCJcn8XLseuQf7vkl9PA7nhdjA727TuaicedmnLiWnT71S
Ddsgjb+wVYemNqs77G3aAvY07dI+qbZrAUVEBPfxez0PRtJoiTvavDlqvqmyfIyRzJgxKBxyIiVS
DZDYQVg0CXJTyaP4EaCEFr+WI2+ctqFAhB6xWATfp7H3rUY12UzdU964TN1sDbcwYBpdi4C2ow9M
fdtuIr9HQqyA/m+ir7dgznqPbSTFUd52W0YO1itklCj0d7Qpi1vsWzKsS4MK+T3loVg2oWa+BzLf
IygqaxP3d1XRtoiHaiSzxN6iCmigATLVeqT1whYp2FQrigwBYtOznyKfX5f1kyDsjcVtsCBAlxdl
gLGQZEA/4ivdL+/7sHhaeqGSvDINaVcyMCFVBuxxQ9Slewuu1GQ3O4VP13fvYxXLcDpkKvB89dFf
gNt1H6k3bBUtYkDbDW5xQVJE+FhIss1ZgggJOcEx18pxSowJBJ1/Lmw9++jSDyA5vjr+vAzRLWmz
VD60dFqr3EPZIutjJ8zEQW9DPeBdcfHuLDzbZJrdDVZFTxKyfXtCM8eP9ou3pNN1hbUB7TXl6Klg
Nx1HmrpokUNB8Ox6mDBvNdWSJylw3rbdNWHb6JeWzItldtF7ye3HXKSoh2fBddQwb5dAeOsAIeyP
OIvE9xYnLu2wLTrvQ6P+Hg22IWgJIuoYRYzcjdoOQBzpPutCTsOt8J5PlTXGH5nEu+hRtrFVH5sC
4/kux/jy6C+FXyY479JT4Y3iXNhivcBNMJ7JZHQfQh0AMkO4fxsWQ41k0Rv1x5RBffYyH3E0b1/+
VmpZv2R20SVz7ECaiGoBLYxM535yW/8qkvZrV/E6tpMMroOtrWHo5TlP17b0Ec20dyi7wtytZY2v
n6h8OESLLeiO2AfNl1yaRxe/xRWkquyqGXv6RfWkoNG+ZOexM3GSx1P0EEIFpa4vi69Fj1exzmGM
0oe0Tfw0VpfR6jZHDIFUgVvp41SqoqUFSNKGx4mvvIjYj72h9jYnl46JX1WMmbKanRqmVVz6uA7s
7lHC0VtpTAXWeYeEOnua5jX6XNPBcYPhNh+nyC0OtjvYl56NE3jXgRm79kjTHTV46m99GaYPJA8L
9EqDiL86lHrYzzjS+TC6ZV4csQZbB6dvhg/96JFwYCpI+mU2l6KHeLvzmynaY6RN8+iloD/jcoEC
wXzpXXjmh85ILNwZdqRlN8Jq+BYNftgkVmqBmY6RIySeM5QP8ygq9klNd+X3AwbVNMq7z3bZy+s5
9OyrPnC2EZpu9i4vG6fLmXD2xg6r8YLst3VZQHpxk4jZ76szTaKlLUwEQ2RAV/hpkmr6pixr3ruF
s37GWty5KAok8kFatjByafdb71BMaUzi61TNl4GBZbezHVncLk7IRMyWaj9OohZAaO1aXupZ6aMr
jXtFP5p5R6b32Z+WL7Dn0lvP4fUZezMkpBZtMHhzM4aQZjtx8MKhvZW5pz8tciYmsylvZ7SnqtBA
4PcoMsCulhHeZyrT3U64dXvCE0JbLRDGDzM0v4c+R8S9r4Yhe1L5ol70LBt3p2Yz075Ay3JXcn5U
XCNybrx4c77uvTma7mO3z9EcryPWh0auWzu45rntCoVXYnQeYooIF9LV0Z4el5B2i9b73EfBfF2S
7x8pO3iGg6bDLjWWYkdqsusgsmD81U4Vf9YWQU0SEZ/hpCh7dR9MQXVkooc6ERdreB6cLr9Hp4O2
Y8r1kwtAGPze7JxKOQaf8cY/TeyTn1bVrNEJfyY0IdVk3xZuyCnHOGAOhIHLI4w4H2uEp6jYVhme
8JxWmEFcgZAmDnV2WdjHTzG0gjcxS/ERZ2f3Nq6wVgwDHFdB5954CAvQTgduomY1PBJfWsis2/Ha
wlr/utodfapqnIK0nVq9W1BxHmvZzIxklwV08wEn4zmkMLOXfVueKt/oJ7RdgvMf3UuM2+JYBqL/
RF5O3cdtDjloqePHptHrVdaXGK1Dply2wU1x23r2cKmNN93TYEp/1GAfvohqZHJw1UL/zqXh5SGn
deeIwVzNOpwuimnGddyZqD2lmLdo4YQWfiMaxRerBRo4TXP9QEvd/CkidfJJrRG+5CzPzrxs4c3q
WAMapqA41nHq01esdsR+aAD5RTg3gW2jRTuumdXdV6Tg77O5k2qPMsQ+6qlUn+RgPODI/rpew+U0
VwiVKrIDTfcxE2vcMGc380GEVXR2qPntR7l6d9GYCTLz2vpqpS4aNPrXghijm2EzE+vinSWlHV1X
vhhDGnl1qNTRm8cyvZ4smd2TZYHJ5S3tcz3oz/xORqK3cJ77hgimNGF5C8Ie+SXO8eIy7qT7ClQe
YnqdTzbsldA8Fe44qlPu1sLbx7kTXnlpp6MjyOo2vmzySCbUcbHqj9S7E1h5Tbi1dIbL3IgU5L1F
vf8KZkHIvQ7sadDXKh4p9DizdqaL1lPNnZg96yFsY7pqBbPOO/o8SP2hzIqxOVDyXfKrpqi6IrF0
6yNCTFPHOuHc7NcPSwS4NT9toYedxGru6q7irnV4XS4r9uT0oHZCIpe935h0vCFbgp9JGCf7OIVr
R+cCuw6ukeulGCgcQsSrgY348OwX7P4084iWg7/hxjMsg+l5HILw0ndnuy0/rmJJXczhs7JjcwkF
WNkXESSF5aToAKaTfOx98xhbWUX3OjerY73TFu6wis7U8fxYCFQzOzf36oducaz1NLHRhAmJndq+
xluLHdDV5PFvwprpNEEgt9Kyei0uS3cALeGE1eVgLXOP42mxgnjF2UYLyLlJyNM01abSkq7f3A2D
V0ZDsgQAwPEBmb7jfYgob+6Ns7jNwXNMnV/Tqq8Mdk1Lmne/DrPCdtosFH5CU1ZnoBN+d8goFN5U
BWnSpJyL+SzAdkUJ7adyrDVBqZ2LKtOSciTNAZedO1H9DgZ3uLX8eA73TZlCSKczNEQhmPTBsyMt
/XWMCU2ElmAQui51xIEm8q6hz2Mw51a3pzaPFG2iwW3wYbG8LiQwM9FS1HtmUsD7PDyrmIsvTEKQ
NQ+5hJfoZ8oBrocX0Anzg3TnzvdvHGsMzBPF3CY9lyryPmfj+IrdInvKcvmaxdKnp62amscJbceB
VpH6ZLN42EwSgab8Fa5X9eLWt1oUdN3INUYjJVe5C5Fpyl3T+M2jbusg0RqEm4kKj/l1HJovQ5au
x7ADyKXwaNHvkHVl78z9pJKVxca7j/tcPMLN0hpSBLkexgMDZocebvrqdLJ6kDTgpjkzfvLrvms7
rIn9APRjhlV0QdY4A0XUzPFF05UqcVtVHytFP+i2sp1DPOTdVZXCaHGr2btyJUXLLuspXsdsixLX
TcfPrQnNaZ1dF2RYyCKc2PFIUwvpBN0t+sFpuJB6ohcAXA78mFUG4y3oR7mLnSbFPYAg0lz0ARd3
WEhyP66pLr7SKrRWG2JuTDQvJZTBpaJDicFoQ5s9WsoVJfEFp5B+YNUBNUJT2r1pZf5cFpnzSuZt
PiLaiU+dHTfHUIblvYXleD82Qf5it81TXaIEy9i4HUNgZJ9oIDl0O9gt3Sd60+lL4wp6Lab0bY72
BcnRSzAmXHRmk+Eu5nHPZlfclWxLLkcYM1+qXISvFf3sXkCpTdc0cESgIFV3IUgZP5N8p2kBc9os
dxif1U0Aupm4lclxG4TeFw/HIh7WttlW7dnt3zr8ncUBSA6FUJLJXXBBB3CaYYP/nwdqTWtHsjCc
SmcvauaRHc1pSv+mlr37loPXgHVRcw67EvdUtK/4Xhz/wDrgk0j/ogGXEyb0hhhx11ks35dwEoY/
JLu2fF9JIexXFt4JUo0VTePZGqogGegyfy6U7z5tuoGjA4HD4OzD+Isls3wzIzRcZiRrPnYmRQ3V
pb64pnSnr+SCqGSHu87V13Nv5BvdJediQ7UQ2BZjPX8ZAH/oEy8l+zSDG9D7OlK1GndU5MZDW47i
kiQ1MKypmFeCeWSj33CpjemxCfPhygPJwV6WcGRI6lTR2dBSDZpfex39Zxos1J9COc77qhd9Qg9f
Zd+aKXQeqa5FMaogYrhdMEx5fZoIqi6Z/drpMKsctJCaY0JPVBx04hb5BDrM4OwE/tHYvjzgycZh
gCKFQbT38iYvvWo8ZmNAKaWpNq/wkGIUZxuLnRELpEtMTdfQ9aXtTVvduZ0z9Qm7irRiSqNvMX5I
7Zispg0GPT9a7y4wgt4WlaMK8bmG4mW1+xHrH228KZhVs31T5V1AQ0l22zPtz82aNz2MChZcf0ly
6ldRvTOoub0laSEGNdXVEoHKsPc9PVgdeV+PZIcg8SLzjs1RG6mKlyyD+pQlE68KZRTcOKLFgAli
JBiOGbFae2FyYzV/9orujP4hR//UtAdfUWt7TG2X2stJIpQa2kQvnmWX96WRFc/Bs5BL0dLXGGoA
IzJ3Lv9bY8WhzX3sy3ZJ4DXN/otPlSl/fE/WWnIrOAw1+L5Hy3XSWV7FEGipC6AX2OogvIdr+DXz
UnsOTuiqV9435fRx8cnIKbeASEUkuix2tmk5BSwRTMfDs8lJKETXAwHlfGuXsb14e5P1RlWnleoW
T4slr+xoV4sRb2wSAMxmaa+E4fLWHe4xOmLtEb2IJn0Ugy8LeEEIVQtxaRujlg4dUjEQ47B3yNQR
P2LJfEyzyoR+mdmNi5iL0F3GzJhLDEJoiLxTMYQN7ajIwo5kUos9kioDtuiQtbNHE2sJV7uD1qPb
LrpeCf2iQ0rjjJQq2JjGQCYcT8XeIVxW4Z2o+zXPMjL1k4W6Ztiav9vRzjO8OwfUJs1Xu6UXCFUa
O9fVoQv6GFifRqeyNRJWFB/XwNAxB5X9ZQw35d5HHXsmD1xc04NG7OmnYW5KZ1maw9bD7WIY6SAi
pFU/0oBnCi8UIVy4E61cwFu1U9We9GCjYpwjOUGossfqK12TsTmmevNZ4kEGDDiIdfnQF9Y0EyBY
9YEIlB0irHffPwEKHZokbaL5Dd7HvMidk03K+RBVBXbaqWhpbkNnZL3ry5GtQbtaI7sRXTo5bX8Q
SJ1N7lfj18wC3WrtiajdltZOeXbEp4WL/9gYJ0Kc46p4c4t7UH880DNnp+/CT/Qu8Rz6JKcu9BwS
ioXPDjVc+tsGZKhJXNs3wwvSB2QTOy1R2e3RdKiRAMlx0RWR3LrN2Hk3O08Rh9/MFNxmKDNVeAir
oL60sr5Dym58zBVo62SDdMNdaAcctX5MScoa8hO+BR4MLWmsnUBbd1ayVuXekDB7WxEsMDbS+MFY
dsd1rhJ2kZzvFx524sVpFB9KtBXfLMRLJA9LmV1bTMP9K5vLKX+gn67eoi6o3mcimOBSeyFtfZki
xXISo1d+ABid3iCTzL5m2uHOA0mYkaulhszIuhbwBAp7eopm39xPus65BGxsVIfDpmM2DRvMCpUf
f3BIH4ZJXNKTzCFpAQ8cbcwfk/DwEfpV752hUcD6mLT/CJa0Ow5ua78EuneAgKNDhDWzotDv12WH
5Wi5xVPpFolreojlu7pFIB8XYzxeZIFGnda3K3LQLJ1o0T7F9SaNYDe8l224uEcqRNRZAQMXfZKN
YmTqxTNNFmaAhYrXOetpa51BErsRRprrDMpelNBjT4ZHhBDy4zSHA6rjoeUqUQOEryDo4D41BOB3
ytoi3j7yaINNTL3QLa5KY+QodInNYbZFJcor0iX3a0MGYLcGkvZZ1YjALhF2UxxWNfM7mY+cDtlI
A09CyD+nPm9Bv/czHWv85VPIbDFezTS1lUmtRthZeIgNh/N9xYagIAvUuN2NqFP3KsrrKkQmlIJQ
0k4awwDK3belLqrL2ZL9PVq9co8GzP2MK8a01BlCerDRjAhKQzh5xZKYaaEZWq2jIT2YvIhq5l8t
6qvScRf/OAST/wzOQc63ZK5oOI6QowHULxtng0Rly65BiEGvsri3D+HkL2wKYhdXA95/n+ZRTomF
25/1tGfdJKojPk9yoVW03bfgbhITaWjhdultVDfiRaGyyHajqT8JiAYvGMi7XV605B5RVCKUykaG
fK0/ZdZkZ8RWs7W3iDxutMHe05N3gQBkrAtd8lJv+L/wbjBDdzn4Cq+HDqtr8gLh2Urt6JmMcREy
DLLgTbqroEGl3X8Y9eJeVD2AK+il0bRFa3aDdKYlxRP2fXTu4RsHyRpbBE4N3nqwG+5Yf8AtWySa
5FaiGeoepETfHAhfnKt26UAclJPzkqfL/AJVwtnJ3thYJ+n/3ER1+ieyYjvxfG94igj3T46XOm8d
CvQXm1/xIWxw45D8v+C5iW5mivwnOQ68dZH5jEB5uJfGXtJdNEBT4j1Y7+PMAt6gHehSrAe6ZZvR
iyQKEafw29eTcvUfJcmOJJrZqKiuaOGL5U73bEW191jmeOP3UCGtCylbh1IYSstKiC+LIfuvDzQR
9JR+Y4GqGpA/EX6W8IUdbdfID9rrO8+/GwAGMsv3UbRpk7TC/4xIYF7KRlFroODY3Xl0mkN+Qh+l
TTwlOnseaCtm8qZcLxByL8NTWsyT/8Vvva46l13UDN4+BVE5WHRg971JM3lVqFmoaW3Sl9gpArqp
D8pZCRsjeyn2ugq0PV+YZSaLuQvcGYaO107Ra9C2A5OKkkByauYxP7f9hDgPnUJiLUGWIWiBvz0i
RyaMR1W14IXmpUHG7vlIQXPZfbNBn4d9QkETod6hl9NSgVtYi6xCLSSzdBORMwYVZZCszFZbPYwi
GtjCFGIOtH7uoikdy4RCbMS+D8tQMZe3Zdn1pkv6KQB+e7ClALb0Zqp1dBY6TWYbaH3qPEKy3Spz
ZoZzik0SAi8Z6+1KvCCz4/qUZ/MYqj+Mla0u/ME0qvg3tPBhQEO7oWfDfFUufVoHgIDoLTAef1Oe
2/jq/ynOUfzDQB3jlaXIiUwP4cPPVcfWZs9RzjL+Ype4SH5Uvd2g8ik/adFkqD2naIR+YDeedqHw
6Boj0q6mjtLvBwGJ7qn8Xuj65/P6udrLaYXU6bGrgkCleEit6OfTKvwFa1JWhF+rTm7eJsgTm/Cj
qWDkEI13lMt+U6j8uSa/HTFwbO7G5h2m5PsrPJakYTTY+CW+Ne9HHN9VNcJvNaX5Psw9gwhutGcA
+XlRUqx8fxT/Q3P4TUexCGPSXwbH33AOybf68/RZf/sryeH9d/7dAdv/l43fnK7PXriV3QLkNu8o
Byv0/xUiTSAdiJnORm3y/1AOIv4XGS1UrUgxfIzam8GfUvKQ/+//JaJ/ebg7YLyAJUe2ZYv/huaA
N/anVwxwPB5ZFBIom+jSENu/KheqcsxLB+HneUHT+zKUcImZWMVkdvPadPs51M1wlGq5rzua55Ge
Hfe2HcY0PrLlscTvXO5WIFMvaWEI39q2CrBj2tO3eQi26TUv91GKXaDOhvsWThtyzPrVs5C80+dF
IraFk78ARAYlGpPF4iYWZ3rk+Y8l8AbQk8N6W5f+gDPTgEkJVZ8ydxOHXvK+0CGoI+eCkI1i0ban
B4agr6julPhNqPNZEJVOEyfn7gS2l4twLdKLztLDB+CuYJX64rUMlfVS1I31MVMtaHU2kjBa3OyA
E03sZNTTSnPuI7rj9A9jlH31rYqLJHCnBbD74LlLdYzjKk8WmC+0Dm+Hk53R8JWMHTLqmD1ca68U
FsGHHtkryaNaOXo+ug8BZtxdEQ43mMDEzrjuQ+FEH9PR3BB5tbt8bh/BnzrX80RdqK7aEWzStP3R
wLqiI2skX9KG0GJ1hvmyWrJXyMEXgerGXS3EQ7VUr4ouK2DJuse5tNZPFZLnRAo6KFaRNEeW+XEP
iG7PEPw4ixRGFplYwqjtFFAK+Hw1aW1xgm1m34nKso7DWHWPWR/XzzA4vGdnFpRb2hq/T5YK9hHQ
jFgL1S632e2v8p6C+cqqYl0OyFM/03VUf5TxMBKDkVPYCwnZPXJJKkz+OY1WOqL7g7pjRdQvXhV9
DPqio35G7zenXyhYpeyB1jB2zmAY4c7W0VO9SgtNo5ie2NBnlx7+qnAfZn3z4Map+WLZqH73FPHE
w0AJ4bYBKEiy3c1nOnHmaj3UefsoLIeyh251nrid+NDXQ3zE/IXyWOQBNfIAPjEs3SSvrZFM4AwG
TSshq4tMOpSsNt5aScUe68FI6tJ1ZnOVocjG/KQt/ylE93vlNYH9Ci9rpOhKBh38D3sRn3vZHZ1I
UzgW82JfTYvy4T+Utr/z/XJY/qT8u1qnSJOg/nOJw+mmdjVLTNZ61aEOC6Fpb5btZVM6j9+nr/+Z
6H8z0Ts2M+k/cHv+T/357XODTOsvnSO//8q/G0d6/2ICxem5zaYOwRqxyo95PmLKRt9Hj1U4/w5/
Ei/8u3EkqwMpbhov2WgtWR5Y+P890dv/ciG40JobPRmIv9j5byb6X0VVfMsmNHRwS29rxq8hS+lI
1+uFZ51jy/JKnAzLejax13/8yz25fw/N/gq5/zkyYjXhMCxaLHNEKeBNfomMVqCfC1Vb64wy0QGr
3LBXNXZ010zgFn4TE23B33+Cw+/HAjsAzcUVSHIRq/4chfEssGOMIj0vThff2YHe0HwOVf7Vnu8l
jOLfaeDEr70auLxwA+r4NoZeB+v9Fq/+RRo7V72vUKSnZ4DyKfVU1Q3XKA/A2XXUUn12lVP8TGdR
4R7BQ4+k9CF3LaeAYkF7Un4GPHkcvQnmGiRpWRb6HHczsLAl1nDuUNhRo+zjE0mN+DStTH5NsLgs
tfMGDXSah7qCilCzgj05A+RBWATyCCKluE2ZW25hI/pMXVmbnxbFXrPIehyfwzYjIvj/hpJnfc4r
Tz8Dar2xzVIcprBu94Yq8Xl1RXXj0YMl2uelMA9uDwOPhb27W8VUPrl2Af+cntJHX+UtWYBm3Juu
nc52l4JQWJV7ikYbqSOe64OTU7aoB9Ffhc7Q3ZKrwgPBvu+zXWfWuQ62OpS2prOC1ZbtvDlOA/Yd
MLD7CEZTsDYzmoY1NztbTSRLdOQd7d7Vn4rKArSbAOQPe7Jd73zt2P9O285bWR7DNiQpN6WM872d
Q6khc9O0b0aH8lOJne4PiHruh5itDYA8u4+/lizw5Q4fCXzaxl26ColbMR81jGAkJEiiwP7RrggC
nFff2TU1C/rEZ911iAf1aiE1/RwtK+7/tIB4zSpzCckCTYhHbeUOR8eHfC7sPX3Mlw85dolD79j6
E17o8diBWT+yaMCtnTHSftVNk5/yNv+y6FImGVr0qyyOEF45q583h56bQ9/4+kbVzfoHTBvrQcBQ
ubZpZt3v+tmpKMuNtpVURZnC7usQ+AeFf5HikGaL1PYHsRTVNdBx8zXrg+Gtcjag/pqtQXuwhiK+
5Bb02DeDL4rmDBO1nNv/y96Z7saNpFn7Vr4bYIH7MvgwwCRzT2VKKcla/IeQZJtbkAwyuF/9PHS5
alwedE/3/wIaBXSV5ZSUyYh3Oec5pdCZu3vii26NAyMW+xRpLTH2efwpUAwO6kiKnQYCDztJMTIx
gfRbEbIS4id1V55sTxkkadYFbYz+V/ezN6TGEX/Y+2xFEEjZRUxIKtz6PhqEeeMm6s4Zh8FY+T7M
y6Dn6RkZiABCstHQGVB3C0/bOo3WnnHPz+8tLLCQd9Z5h3ac3zJBQl88t+09N6kWImi7x0uSbiAN
v2hdY13Mmbh6c5rVRfPmeTME7vBQlgFMSCPot1NhX8uhePasqDL3KUvIHrA6i+Hpo3RT1G7URfTT
kBrHDOimT478amaCvCYvJ8ebZHbQhCcBI/rGH8Q0Hgi2AjAVJuzn9VWk0UE/5WrAf4aStVNDzC+i
qtfkKKjs0W4yP27Ja89Gvx8evYn4xsBQXozyiKE7DFR0xCun1oG1t35Z7oYe0efLCG7W3yJON1nR
+YPS1ylcQH+rMpXWNu6/FnNWPszxfZ87i3NXpj1U7BrlwqpC4zjcxaz4fOpct1bJKYi0HlUQvizn
1ZQIPxAwl5GWbLDFB+ZThvvH2bLicrwv3sh2C70Z1lKKT2hDzUMO1ZG8biNQ+avmyPwh6GH+NsQh
LC/mgdTVW/HkRZO22GHMaFoNnQvHc+yBTQ5zT8PxParDaS3Wd2ZU3xjj6OzNQgNziZmb8WIxB8aj
mVRL5ke9/GsvcqOHaeqGD2jOrL5Ko5Rblv0gPgVSyVVnsyfKO2EfJFjMI1Mg8mqKbi7DYgnZXbGt
rE61bSNL8HrP2BouQWOiSVlQUaqGpdIpapHwMfCLouAzEpEirFutfJgVnvqVU2oLxbcfiuto2fKr
zcjghm9kAVPiPGKRGRTzGnOhSDYNLIoD8q7gVjip+yYKZrxYdHvIFsorrkuIKNIwjIvkLuAOTfhl
tIA2/UY8WXo73oHCdnHY05I9xEWCkE5RRhgcHoQ989yK9d9VYNmm7fR/VYFQ2X6qeP5Xu/9foIOq
8q9V4Pcv+VEFGnpAu48un1GNBXJlKUp+VIGGQYVIefi714NOm57+jyrQowrkqxgceEsPvkwC/qgC
gTqit2YhZeGDwZXx7xSBUBz+WjMxhKOCMQgjN3W+n//lNiEuSqkxdweM1xJNtcvKoy3EwkmG+Xqq
ZO9DMspqYmq7XY6zuNCfUQYzQcxLWahHs7DbmdaD4s/ciAaB7kBodQ8XyX9IXTYrLpisrEy/J+uN
SCVoz5jOccxO+0wbBo2FF76loj8wBihUz1aDTUIrz6WYYCr3xJawnPFleeMw9ztSVPX6IUvd6TzZ
UfSYWbVECu2+aKrqd0PVewsQAmgD5OSbrGBACrOap8JxCJpI3JSHKU04tlZBMTDGhvcSbLALk+ci
mpmizRXueD+zbn7Tpcl5ULaqP0N4Yw1vJi0nUtN36YwMN9bFrhx7sRt7Ws+1E1TpwSW9ybsQntFn
oZp0LkRNY8XgyqndtU3edyttYYIlhQ3PNmqGbTYTQsSSruQvXnDq8Fv7qL81iYN8bYfJuB+ALva7
ihnMOlGKmyJGosTNGk/zSuVFs86cun/B/zo9RXMFnbeJazkexgpjGutRhx+U1XZnvsD1q0E4GKQA
mQSA2Ebeb9xY1gQFGM3NAIdikUqjfAejAoKW4ALn4HIOPQWgtW/MllDEXZphE98mqkG63vNRXwPl
mfRr7eYbkyOw2FmtiEK3cpYonKz1cEFmmUZ9i2B2BXawqdZ6x4wb/U+xxw6YrFEPdf7WHIZhM7RZ
FTK+7ePthLKZX3QspRMaSgzfwMrrbzNGLwJleBq3S3G1wds4vUHtDcwtuAJnR56wfDDo208AMsRL
hRViFem9MYQSxj5UlyTW12bj3WLIbdadmUQb9H1QCBh2G3xojNHoN3Es6i1BRuMm8ZrgdnRqxKhR
04UdM/tjEkSjt6qsIoc9YiHudZKOYijTqgOONPPQFiihIbhGn3ka0NnCnQjeiVI2KOcVw5Jd3Nbk
sIi0OwxN4W0R2HggOMtIPbCT+9AHR4MA789r+H5s3HgC0kPlsSNHojv2QRi7vnFTuMDs88TxX5em
YterxI1WjpoNgxkCEVWK+9Faq6h+RH3eXGpfn99FW5B1VMfTExO2Yh/NXMyhpukBxHON7VQvlyTx
aiwvNfGZlOZVRjSR2adR6KC+WhvkN3xy4xo0vBaUB+SR8XNL4cl+tI3EfW5LM1SE1ezQmu3aCntM
A5ue69vO9SsofpJdsMME2wpUMXM7JzKi03dVQ+e08haKNjMWVxdfSyOfDvQ7DBkXsxR5SgGjtfYj
01N7DRhgCB00bfuFhYHoyXwbh+kZNzaZ63kcjIR8mV6Tr1mP8T4C+ILb37l3g0LsyMtixu6m5veO
8+/ZyP9xKzKaMOm+/wnUuH1Lfp6M/PiCny9FR/e5xuidTVZbf7kUmTmbKLyZkvs46P68FG3zN+4o
piXeT7fhclEyddEXGKbnY8b9d65D/5ehCCP5AG2axayGIULg/uq9rNhXJtXkT2d4kdqch/4gp2lb
uDTxRUFeBxlbOXbGOJYn5ZB4goqFBIvURTFRA9JuACQhcKxGREsA2YrUGO8T8l3u2GMr3VotRSgr
MzId9K6f90Xh2tFwr3mAxNHBBr0f2J+gI+H53nf4sCAQDT1yAl1EGnQPEIjHiitWBaGJd93/Zklv
Srv9sEgVES94ncE4O/JGLTuSx1f3D7Lnl/wAs9DDSwWkBT1QxhL3xO/Stm79nBtH52WZIko6ibgA
f7eCpj6196yDC4CngkHC0ojWHlvscCjd6LFEqvA4ww/e80NRHM+d9o5rLCU1xm44TlGxXRG7Xtqx
qQ+zQ+mbVFH3FhiYJxrQkIya8gbhsA7DOSCHTkCfAYtvlkfcYCmpJSvC5AkLGga9r0+mNxNnE2al
P16SOO+1A/D8gRo+1+LpQZuMbtbXTNizGDSRdEhIMdMx6XZ9pFdtvTd0tqUpQRh5X+fjvSugs5zl
iISVdwEWylJ4/F0n/yt1sml9zzX+xyfC5evw/85fUUFXP58LP77sz3PBWupemGUBWJu/jEy/19GO
5eJtRWLDjozj5+diGTN4gF+avej30+TnYjmA50CJ6+m4t/6tatn59XhAG2gzvXfsxXIfYP7/67Sv
zmw4JbA7bxqzS6c3Gz2ConLzWui7CKYBiFgD7oppn1qVKrQDodXSAQ7heOW+Irxj52pq+tJYccf9
q1PfMAjq5xPGcu9r3QhvnQJ0a+Z6X7aEVOGFgO818QATfOYTiNOzFZLqCyB/OCwAfTgoCTqcs4Rh
Z6q13hWXWo96XboEQ00PCC8BJLpD3+qvwuJZnlazrWH1o/BBv3zEAjOEo+9pXPUF4hr8H8hGxuTG
/b1+T3j4Ksp5xl4U98bvlT7MB8p+9b0F4Im3hP6c/t4dlL/3Cgo3hn5KjTTvNkgTPhJNNbg65XTn
4IDywnlCc7zx3UmbP8tS99Lz3w/gv/gAGtyV//wBPH5t1Nfplwdw+bIfD6Bn/RZgYvVI9LasRcnG
Tfs/u2mHf4O8ARgE+2f+y4/nz6YjZYsBXtkJ8Gf/5fkjaYC/TocHDPPe0NFr/Of//xj/I/5a/dgd
qF/+/8+7BJ7pv3ary26a5Yj/vV8F7/8ricBkg1dATmFK3mupFZYNFk5yCZv8hBTdOY16w60XOyo6
VjqN3oFtdHtNpNYXuxzJKfFeTU9MX5IHKZrMzsIBx1DLlDic4jiy02vQK33n5finYmA84TxqwyXO
gRevDdw+jyM20xcGq2/CmEikFsVjv/gc2ryar9idHyuJNQFBYW6vKoCLCuqLpxCmZPO5G5YUNT/z
jXug2fBpZau/BLlBn6JpqXlfInU9KuwaG/JUuR8lXzi4nrZBDzBeQJCrtaEZxj3kE21TKC34xgSc
SZmslmlsX8zNIe7ZgzM+z0mF6412Mw+UCrOtGNQvv6gci/W68ZJ33v+U+l8tczajbw5O3uDUo7gK
SHgsusOcZ3boIRBirOYArsTRIUk7BXRdBM99NtdxWApff/GKdj67ktbEMQPKGZCP+3ZQzaHXOl7d
8Ae0ixCItiptg3BIK6tjRBg0DvNwxOyrQVnznklnV6xNGWuvXWc5D36bFcUK5bpx0/gKafDStj6R
AkQeKRGzBko1jA2rfNT52wQQ6VtfCu0bmSVBOFp1RHM0Jl80ocaLZL6y+/79qeW74pONszrjnwdT
tLwZwGb70HO9ctjqTceen+FrWPly3qYVv2TlTy0Mn57hqNem5k3sGx0WrK7N8+HGNaMk2Uc4Jue9
q1rosYnj5enOgqzIDjhCNE6gXn6c7erQNzZR4W3Wd1uCJM0XqbER2hpy8vUdHxX2bm3BZ8GX+THr
lFrz6ik5doocbfS0zgOpjgIctiUeEtlML7VM1A04x+Axm3t/m1gmefdgBKxj6XTxKartBAkeagW0
R3AIJW+27xJ6u8pbh1j6ih8yg9GxcWZTlTsAMzbNUY2iwg1adzVmcn6dy4HsR5vNkxCm9Q1L2AA3
lJ1EtTKsmXD22MxSlA4ZeqxLLir+rqATiIch4QxmaKP9TcklbypsTC3IlPuoCKYzeHgwryAw1nOr
R+eCjRyqzXjwdwZoyi36X+sJtli+Q6qtVSu8JLgZxzYt/F0OVeihrewXpxXdTeHoz1SE2NSmvh7A
MXdU65s+F+cCp1MbKsN14ZLMUQiMVoadnpfHmPRbc5ViEbmdZ1HdKdZKV6WBKxuQot85qW0cu5gr
HCwW+cnsF/ez57YbYhvmY2LXxFDl5kARLBzr0wghEKM0YaeMWVwe1JERjq1yHgyzTPlQDVG+Ldt+
3JhViwuc4TD5v7Siu1pa6txZQXY7+lZ+KrXBuYMeYW76pGfgr3uK4UdcCOpkXwvsGxHUKXCqUfde
ADunZzAf8bITythKV4dm4q2fJbnOJc3MgPagwnUyAWErmYPp3ttcBzz0WtaM5T7GsvtQB7rMADsg
bieWzyJjLS/nT6MzQX/M6uTSW7I5zrpEsOlicTRryip2RcTaLiMZXduUSGKx/4vWXptEgmysrsSs
O3BQGCssB+gkXXc6QTuorsk4q+eAn9862NE8ZgdZVIuucY5xR0VZgrzW7eZVDmCoxfRHdjILPpIZ
58Qj5dErCWVsBN2GC65wJiOaxQfWhOzUt1k+hX3DUBwZIDHglitV2AT9uEswSIbDVLxV1B6bJkVx
W0VM5VCokClMbBIpVSYxssEAU4KXEK0k43pu7ho/z49eiVi7GjjMTbfnVFJuF71+P1lqrDjfgrHI
j6LiCTWN2dB/f4qky6E1YlB6aoYCIyJCen3Vm9DAWUhywzSVW+7GmONZloIOrI0H895wlhdCojSu
CYjiO4EUNZ8HfcDTlixDlgt07OmimoW7XUGW3+D4mc8NE+HT3+XSv1Iu0QosdPF/XC4dhED7naqf
i6UfX/SjWPK93xjqo/ZcxvCLwIG/70exFBi/4Wqh7VgkdKj2fHQBf1RLxDXBIGTUgPiPb2IZcPzR
rRDyBKMM5kzgmt/H/v9OtUS79Eu1xI2NOmHhN3FN0B8t1dRP4oTUTSEzGyo5jmgUUpIxK3aGGbmO
svY0hWOYIe5iMXmQeU18bAuPIQr13nfGdayQoe1RGERR6FfCPc6zZ0cb0Vcz80FdH6+Ykwp7Z2Te
pF1zkK/PNbQ5B8uzRQk0oQDmkDBVfyN4KqD+gRcxV12hzzZB1Z0LrNP1sK4wjTjMxtzaFApVsJnB
FTWbnrVnElpDRQK4imSPaUOr3xlFex8+csN1i1Z/g+4ZMARe2xZiu8/Of42rxzZvArNN1ioo3PNg
sxEs+g4Vl6ltPWVYkDpEryPCcI30QWbZdB0Tvb0Aqi3ui4y0yQ15UqwkMn+BBJSOHmMlyOS9cGRP
HupQb0ienfbx4AZHUzbpyUh8xj9mQ1ZvlVZbp3TcEDYDd0U7mLnBvprgSbv1zGeB0GCFSks8GObo
boLE/hyTEnvrVBMA7Nmy7jozo3KqCMhKDPMucdH7E6wN8nRiez7ij7qzPA0EYzncO/qAkVwI2kDQ
5skHoalyZ3uVxeC1zE9GUeBudccaywFxRyucF/FZdcq+DEmJDLLt5u5GHza1WcEjkk3xLYOFuu1z
m1LNSf0wZvd/b7rBhxMh5jCY14aulqACVPyD5MjnwNZgv3hFGUrhHPuB0BaPffsDwynr3hqD8cRs
argjUry+yhxwi2klb07lDus5Hk9Cx14IbIGSkhD0FUpMjdZ1LB444dkN5UJdEJ8kYctvJIyC/Ary
BgP3mHdhyhP7KR/niNvWHC8TpMW1RBWwMRy+U42ojbXeR/HjTFtbrARgnY7hURXw12YZWwMpjZOV
1Ppx0rsvgj9/G0P+vrKxIodxIrP03kNIffVNzKMQMbNoJeN5vtia1RJw02u7HKrrbta68h7ch4nz
umtvzNy2TxO2dmSe9tbgY3+uRmt+7RvcUKgp2gQZCFpDosoFmlSKo3VNDbnrsijeanV3cmG5kiLh
nvte1SRTuiVO7cpHKZuN2h5NJTZ6xWdwPWIsWXXILkJ3bp80CDsJ7AGfqPNtBA6hJ49R1eXLNHTZ
XWI1txobdmNqWIgJ+96odbEpffmhpOcdiqx6gptZrgR2rgKd/JYMwnZCjwgGhRiBsFzeqekLuAHC
0oxWruZOf7a7gJJtCqK9RMB1Hvwg2ESdjNckYrxyGKpbUxbjlp6/CkUeO4cJO9+T7S6Thoy7v4ga
1CiWyWOlHb0oIWU5NV9JDq43nVc0OxKwzEOmjmTz3LQFRpS6BY1TwteIVIoJIYCEYBeobzPoVINM
tzlAJ+w/mbpHVSyu0nfiQw8PcsU8wzpA9huvxSjmXdnm5prQ42Y356N7tpseAZU1UEHZUQ5yQQ3X
wcbaaUzaXiMy5DLYRrLMWeCLD/oDbYwtgnVtNGZ2B4zJKtiaOZei8d8ZGiP3cGfKcQsHpm2WOang
aXQ3WX56C6LyDay6fcAlROx5arzRkDigeXCbfFYNPzJJ8XIN2Mg8xaIstjq0hLXUY4G81BYbAc/m
buLYXSXoa7FaIAClbpk+zx3ezz7ifEaH0t6k0zh9DqaRnOAi1anzmvGh1F3mudAGbitSTYNVH4hO
3sXsXw4W9la1QwLoIcxyeh0TYVYdMNqS1E3PLNYVAKf7NvO+SXj3YWySuzkkvmCp44M0X2lu67PJ
KwsYWnZaAAIIq86B84WZVcPbTYnlmy0opKQeecRLSQBH95QQzmPY+6kvv9ukk467Ras/ci0Dt5/Y
WQc8ORlM9zZvIH+tsmr093nnZ/PNaDfudeTCfrAa6jlqRj56h6btnRcFPPqYzMWkVu1sOe8tn/40
NNh3JaGhRZ5NGy29+1pocI4iBFfHytT9Yz1h3WyDrISnUrcHXNbxLWRj8UA+FQ4/aIreLskjPrjB
PCSvkm5o0+PE3BtpnLwtqw3obz6FeBhPrQ1QvmHP59nSc1fz0EWHXvo8H1bfY4IeZ+0qOdq/YZwF
RMDuYTi3YEPuJiB2+tojSbRZzWhV4lXmAPelh5+7Z8yy9Vvd6Okrd3JcrojpPNMxF7eMOoJvRMZ1
OBtFZN0TF9I/a7mYL4XuHTAdiK9FYblfHNIX0lWa4L3FrduLTRzY6cHBfFRw2oaK+mFaT7jzCgBK
/BZXWZb4T10/OTfCVeILuIMsOhZMHUnHkOlwpbV0n7hHgg2AjnjbTZMJfcHzZBQaDEniA2yB8SNP
08DmMIqjpwCd+t2I5ppP5ZRod2nmKrkyraJ5zaYov1hCxsw1o9b2QhNtzCHARP3Fbuv8HrPvg2D9
S5jTXEaH3MhBiuQJDyukgfp2run1Q/p6UnpMlUbFZiKW6iwBIrwCbxq+gpyqP/s22c6llgVQCuIg
DlZjPWnHxsj6u9LhvFmBvNI+bH1i/0lGMxEzpLDvO2+Szd6D/fs5iMcS/tocdQdptNawztKsnnCV
FtlzzTLSXvmV1d5n9uJo1Zg/XNxWigPPHKmunanLCXjbWC+I9gCcTqO/RkEb2ZsyBaK6BqLP5lrY
6T0mbH2Ha9YDVdThoMDUnGGDSDKfEVJfhFZuejfT0NZHA/AsfgxbX089Rl8Bb3m1oFmY5Db2ptax
cbqgWTZOUtLYG0pejU61a8Vw7wbRekeQfFS169HL5EF5Ng4+5B7Na958X9nHnTJCwrCql5yQu3LT
kg4MVYo8oK8uBdQ50ge5tkz33Y6T4JOXlHRaeJC3VrKYIjniowITW15p4RDknIjQ7/RDSmTVOZht
73PvNGIvEznFoRk7M5E31mS9ewNr+xbuyhOsEKy0fmGN9qpuUIOUlQkXGVyzwi/cQSMiVXvCuR3V
PdC5xHjDtktueOmAT7Gj9uoELYLPjNir126mgNzE+tDxWdIVELzSM74EtVmDVincWDv6VRa9pEFb
fprIg1Fbq0zGU6e6addnWF3Xc4MODKplfsji/E6fu/SlLr1LPPXrKkHvCmEDy0KHhAX84NVuA8AQ
HlDAmBgCJP2BNG9Jn9ag78XerkZ+iWSg6e33wJtNrCUMC59QMUCpgc9haytDs5gqGoo9QSDi+KJa
E1WiOUcHE8vpbradll7fEng19O7GQIfndk3xNclMrF7A+L2vLgJicMOqxNTBDuBTjBjh3bWraIum
Ds8N7+asQjyW3TkxR0wLlFmK3DgHYWzaxBkSwdzOvkg96MsV/XS5kloiOFqs4UwbnTyLaBSPKcb/
nZ46BLUZUXfTSLhNfMBd/5Q3sLZjnRqxGGJYeIVG6GtTd3s/DdhjlmacvyiygZpVEg00yEnqYAyW
0nQ3dTTPp1wz5HEgdPmGn1DAz0zTj2hOWziCbcu+sYaOEVjloRakt5j5/CwnBi+hYRrNW2zV3h1S
Hu0rm8bm760e86F/Rf3m0Ln+4yb5v4hMKtXbX5tkVvd/LhT84DeE+CTLBoQEfO9p/6dHtn9z2aIR
l7QMMX0nYNv2x0bP/d4jEy3HNsKyv68h/uiR2RDip3Doq5eN35I2/MsG4Z9tFBwfjd3PngEyxvgf
8gEPBx17PXdZ+f3UIxN3ZCJf6ajPhA8vz4EQ3DC4283kix1FXDt7ZLlke1bDMH0BROndOLkN08U3
jOG+qjqY10pqb8IT0FSwKFy4rKxHFwFNzJ3pEjesbO/C6ajuJ8xxj4VyID52fXooYtf4XMmILIXM
y444RTbkadbv6H+z/aj5DVd3NlAYqE7OH8TCaGEaxVAyozE3H/Cq5Ues4+Up8iyx6yxFmdGW58pZ
Zsciwm2cFcnR6BVos7QgIaLQXB4aLfaOREGASIzEeFtJX+yk8JdgcrYHtDOjeR21LoDCmetnY0r1
M0e01q/6yqq3poeCzKjM+MUI0uBiaPmdMbrdOTKNRzATtIouDISyhuLDJE9a36xpAp9QTMj5jb40
Q+rdFpKtwcWUASbG6whpoUERtXOELr8MaPG2VsNJVacNAruuyj/VdkYVOwruQzqLbA8ElUgKe4AR
5U1G2Bpm91xRbt+2XTJc2yqdP4JpmF4AoFjXGPzmHpxZc3GtbLw6Lr8cHfbDlq1NdwL6Ur+zTxrX
cHi8rew5ZT0j58eIR2qwvBT7vhwAMuZ290ULLM5IZwqtQJ5IBmakqY2bjiwswlWqkguWiXYui4Pm
awe4Cfka2zrS/L6pd3XdO99i8BUgRtoUtJs97EiQ4WAvkuKOwM4ZFZuW5ccE77S2seasO0l7yp7i
KQ1evdolkY+IGAhS7oCoY6gfA5ZV5xkhzXlQiD9W6NnTZ8oodUMRLR7YTMsdjn4zWA0EVu2dUXgZ
22ScgPPEyjVG5bGdPA8iGIJ9756AWAPBWsusOFVWv7BT9bug4bNSxa0bMem0xUcH0/oSkb69BxZq
nZZCZ1dIF1aO73EzEjZ0KWPpXOEOzPsxmWDjaL11MgdnCTCo4luiShQ7C4tFTaHEodAoqspo4XqV
jn8xa2m+lizzz3Vs5wdSk+Q+ywTskwLO1XawE+dWyOFkJoPNx7Fu9preMsSOkSJ1mPKZZ+XGxpSR
91Zbw1enHotDPDE9KqbCOVR1ZG89X/rrySvNJ8vOP6bBknGoxbb56vnlY9Vb85NScoKYUurXKnHd
EnQBQRvEqEH6YjeqX5LecIxwIM/iDcxjdufFOZMzlqnBB8qeZFf2fFE8p+KTn+pF2FsaQ4c+L05Z
zJs4WBYy0Q5Cm09ay4NnqfadEWLfrNrceGyrkht5cI8VoIYSqHuIpr8oSYfI8ivzYHHvRGLvUgUe
3WguDzAS8PPLLofBEFivbRWkB49gji29TL32FN6MqByze6Tu9tcZAhNVJEP3OQHyChgnf4GyPH5i
zE5zYuLs5Q31SP1IaJRrKDB3WjNuB+HWJyoxZhFBsHXYze0iNehn6AsCvuCVBrR/0aIBNhERlddM
j619yd5WhawC+kup982H1QKgwXiyBt7m7YBWjZteGJ2GyNLyX1oS2OVK6rNgQulNFRu3Kb6dVZXv
NMy+aCcnxwubfnQXFgGxFjEp0AzDFVLhquv8dRD0n+J5wsMm8gCoCRpYjjnFMgF2o35C5SrPE+bk
jWFoL5lJa7mKY1SPqQjwEbg1/pSmdEOhpc+YPPSD0KGNoB+tV2aWV++CxJZTVCXB1YHZc2ArNxYr
uJrtNW21HAA0ltlSqjcXvvAuQ9J9pyu3aBFCWfql9ysduzP7O4y6wt1AKA2eAm6NywyY+BkjU3rD
EvJzQP255xKdQ3gp/UXFdspHachuVMYmp5204Kbo7OauzaL6nOlD/aRFqQCNV8hNZah4awQwt2bk
JhtH1dZzPhTm3qUd3jSRX22TMTO/zl7cnQeq0jfbqpfLBSbqS1KI9BOZd71YYWoJtlYWxDs4YHCd
pngINSNK7gyDRQs4NWfVx/X4oLOiXJVMAdfT1MqNGk3/hK4OguIoquTW8rKBDxrC20CzHXoHvZt3
U2x1uzId20MezPKT6IBAG+yhiOSb7/LesjeyJ3Z9NbX6DJtIK20AiuN2sS9fjD42j4ER55+HGgYe
4wF/1RtctymP+IlMZ7lHM0ikYF43wWvuuum6KAf9RUTY8jiZkkPUmuvJdJ27ucu0Dwm0/yhbH3BT
7KlbIy3FwbE10m/sWF3FNPifWElGW0Ov9YekT2FfMZ/SwEVqLn2O11yaqX4vgQl90BJw/HdNOwO5
Ge14R9a0sZ4tHDSm0k5OqZt9y/I9pQMEo0Te4MooO4RwRZ7q10UlzN2fZfFj51CIsMaE2Bmy2G2v
dVyLfZXwSDP69fIca1ED/cqL/PpbAN7y0IvEZEwwaDcp9MyJhvOu78t83zrdKwg0XHTVQiLyu6F7
z1v3FZDomx513zwxv5JpfF8aQG3I1pK8Xl0cGuBGG8IfH1l+yqNMPO+xl7n5lGdD+YEDcnxuIr6w
L1EwvbnphJ79KGN+iu4oa1X37Q7lPDTaM6UW1BtAYLnubNJl+wnbLE1uRrYk4IDGzr+r23pyX5Qb
fUNEZfloswfeOFw1Jt5FvKJhVOk74sHkvGM0Vp1TWWvVq+QApfYK+rUxslytsbgXR1/LG5Ammbmm
yGPwHU/lsWtS79WZnPqz7kVxdheNiTh5iWM0jwCukmgnZkYlZQj+ErwZobhO9sVPRqV9cupodDAr
kgCKfRPQ66HGWL0uNX3aNUFVbntXPWPCGlbNGIs1MbRgn2L7GcbGsHdTSeRg0XYX/uS4DdArhCBN
j2lj3wAQwLaoa+xfcvC6T0DutD21yKdyTsQmcU3vyA1CxpiWxhCyhRHGJes/NOv1peHdZBzK1iVJ
h7clWerYBK62UrbW7YxynGCFLeUWCcsdKYBWc0rTQx5tCSghYrGK2j2UdDvMmVbsFEpRdjP2tZgT
tc5qLT7MNnmZgK6jY1OY6bHV4xvXEAL+qyFvsP+BbCVg5XNnuSIE0zXt0rpPQVmpYAN1GhF9yvZ/
QHs5YqLPucgiVrEOb/O+w0KBy9MskBhE+jebje8UylxCSsXRYRlfXL90/Wf23aWnPjrbq3PnExMm
Ko4wrUVKvNrfq85/pYkjoMNk9fePu7jnqSrSMv550/nja/7UZdq/6Y7FKAkrEg2TRxf1p4nJ4D/R
ifEB9X/v1P5YdOJkh/FrYe3wbKpZi/XojybO1n+Ds+jhsOeM09mOmv9OE/erKtNHFGbgi3cM07YR
cKNM+7mFgxFtpOzZhktX4GUVzETff/pt/NCh/aw7W/akP/nK9V9fYPGd/9QjNqMlCjnyAj5irYRp
aRe8pf0F8jUwxH/+Us4v/SjZRgRNWLABMIzRj+q/SEwnQxnCgRl4zhwx6RlUX81EK8vI0Tfz2vms
sjH2P5BUg//Z8YQpbSYb0ZlSYsgtvY6LL+wjfC9e9loJJrJd1MT6jvuh+5qyEU+Lm66xlWafdFfO
B6GCLGqQbuvTyYWwGT1OeHwAUjhH1WbGXVZXOEEmqo6SqG3mNyvfathemBiV/5u989iS28i67qv0
C0ALPhDTRPosb0lOsIqm4D0C7um/jSKpZhXVpPT/Uw3UUi+yCsgEEIh77zn7DMheet5VWNrzOkpR
lphhT6ipXcBmJyYXqtYKoxa940KZ9Fyr+H4aM0W+eq2QgaL8HrZ5H2dWfhKswWtndOcLD+jo8EEr
kaOj8M7pBXYmmX4venVbE9V8SjoZkVMCcdkuNhZNZqlVfpcm3RjsBFbNdvfvqvF3Vg36wXgF//ei
4T9l8TOY2PiV9/HrT31fNjA4GpbHXeya5kuL57/Lhmn/gb9RXyK5X2hHrwQSukGGDtKIxb7F8/Dn
umGhnbD4hYI79cUZ+Y8IGAbHePVckwlFaxDembDwfJiL0fPH55rtMUx8pcaLYrDkph8gEWLvInLW
T8XQX+PFn47JyK5qo+tpR4Fl9/ep3bKZa2VRP/7w7f3FIrOobt+eja0vAlqBB3/hgrw+G5zJVSoj
1VMIFwaiUxpJKyVKgMpjT2236gdbvRd4tfBR5F5X+4TK4WEkoFbYvidF8Vl2nX7J74gAi2aZcY/I
zzN2k+sEXxhrGuP212dsvl14l0wtBOkoXFCwA/d4s1bZMWhoAhy7CxKgw3DtkmN932PqsbYUdex1
ehQmyTpm0wp/1AVNOaW6tcvhIBogucvuM7suxg2xVjlrogBAFXV5pJNV0jgpAo8yia5SBdkfwGy7
RmQsH9AfnNDEO+MmbjX3nG43yt5ff6qfLwMsN11wIVzuDeLqX18G5CwhcQVIEIoukA8lok/22SmV
1aoq1HhFQw69TGBk73592OVe+/EdAwZ+cTZZktV8+Z/ltH54x+DgCe2qDYuLwpuNC8ZF6oIAJTKS
g+jh10fi8fnpSLRVgccB+sMH9OY+qxg5zDUWgAvicuwnHEt02oLOm8xVWkUbBHjZ7Fv65KEFtpwh
/91N80aUtASVmcywTRtLmMvq8Obw6MdjsHUQSpb93lOeKOcJASnnQMx0u3EZb68mnUu/G7L6pfdW
ii8QnEkIl5N9NrpWoyMNSkhXSAQQdqupTNAR3jR9qbS+WuvanJPrTARKs8dOMquvm8hXmvQf9wJv
iS/L+Ytl2Vh2SMSf2SySP14o3VWofJxAOzdUkD/FTdeGTG7SjpKVbmcRHocoTj+GniTrZq4jJLE2
rHIqbPHcgZko/SkKBQjMpP8So8753DtUW8dfX2Iy+d5eZLrm3ES03SHJ8XS+QeG4De2nJuqsc0y7
VSC9NW/Nebfk0ctth2CAwNBav+7zyUGSHUU0WIwCb3BT7bLFzYlOJb9B2oPFU2RD+DgkeXnAxNqt
Kjyx9+SUeGv2BAHIl8UqCq0a22iQtMXFsHhJ68VVGoLRSFYQlzGbmn2U78mzyG7MJLyiSmPGnSlR
X3QYVbsXy6q7uFcNBJusDbaa55U+eMlZtjhdsTDbx2hxv6IeQm0+6BHuNJ6umGbrYpUdFtessfhn
52T8VLV1d6uIM11az52Ap1ArurWmeQfwa0h3gdAY1dPjCD5iQ8KoGxe19kEt7t2qakG0EmhzMGqZ
fY77ChkbDtz0Nn4x//aLDxhGF45WvoedgYnwkryGcQMztN4axmIizpg1EJgyENbu94vPOG8tHMeV
vKSXiAkZ616351VjDj6h0xjuO5G9G3M9OpmNrG4diOA7JRPNxBSbz0+eWzYberzJjEDLQy8E1PTJ
XHzRRNBhIZrNxS5dvFinx8VFbS1+6ilcrNXN4rKGu5PvC/4qIZ2LCRv7NYbs5MWcLYIBaMaLZdte
3NvWi5G7wdId2ou5e7CQCMYvlu/kxf5tdYsVfLTEeOZiPcqCazXUHYJ90jCmovkcBZFpzu/bQRsX
eLNsWMrLT+aUJx2EMtUpVekXXdqR6QYcvJ53xNd1ATlgMQSLxMzKW11o1iGZLGtxXTPIIBBDR9YE
mt7z1kUQ8D4EHYQUz02HUEcg3BnBJYou5IT7dBLDIuPKZHeGKN/ijhoC+mODr3gXbtGwJcEl3SbL
Df2aXjA3HAPQfFtkcSNXQE9BXm9G0iHAe0hDwmMN8Jn7ZYsJ0o+kGgIaoiLLN23ArgC5X5jPvjc7
rJgFIjDl51Gj4Y4HUNdetbFGNm0Zxt6zpnoR41MszY7wM095Fw6m5OBYWKITTuIXY1vP077FltoQ
FhJGgnjhtp9rvO1tEW+nzM2nvd62eYXVAgCzLyjFs10T17Hmc1nNR63KZ2MNjh+ZBP/o2iXxFIg8
VVcUjzgqZH6wGtllmxT9wM2sgKpsca6bxilCCQTtSEQQDqgW+qq45WVsYcekibNVFWewKbssnDee
Mc40YfEWDOe5R37ZRuNRaRDVGOrYWI6TrSH/hWotSKJkoiwQxK+KObHmL8CeJF1vTiDHyZ1H9YEp
rb0HmZqimEzT2sL1EAfrWQUpVOKhqeRVEgz4UCzCc2dA0MmsncBNoa+rAsSZIpKi2hhTNJeHKDaG
cJNKO8L1zd+D34QYkduHmbA/DjHQffIitA8NvOSJxG+eI/PCmOElUV/0aPvuqEVMdeFWkhlWAVf4
3FFov3Yh7Fh+QBJiYG2DmAjc9wi9iwjxUJ6N23ZwZjSgXdjd2eBon5wxAEjvGdy8WwVq1tpgMgAX
ASA+IY/RqtMWR3GwwRxXv8+GgZ1FEib9beu4w8eqiax9L4Yw2Hipo5ORg6DN2jpZmYwM0XvjguwP
y75uO8e4MzoSHtA1aa3HBGwSdNTNPIn3zWiazPuAHpqXsSbkQ6HXy82ZJHVLddSCVBonu/N8vV74
F9FQcGIlmVfGiTeYfGDEwd2ds0o2a1xYI2SDVgbmVdKQanZjekhKDqOdDOq8G7tl88mU58pJNXfc
lLSchwNa9RlIlIkziGAusXz45dQH1ifOC7D3he0UfApVM6jAh1Vip5Zpz6NTZbQTr4tG8Mg3il1B
yJ+xpppdEV3Whj2hVLGqSOdygx9S57kWwW2nAVkT07JY1jZ4QVB78v9RbfCJWEAIqVj2yV2RP4CY
lEeSamO4kuD8uS+m0H0aCjIYVmMDj8vqRr09hWxzE7An5Kfeerwtdm2hGxe1DOv3NsY5lA12FJvH
0gulOgWQh/r11IiacBkxWejp+FqpVuvpU5qlztWoWrD6NWjN9HEAD9LuiavJn6dZLmsITS4oky7s
FBqlU9RuKxd/laYH+TYfKqzYwmaZm5ohuolJnTyRCZI4a8dsTPK+M8cWK1KK5EOTaH24ycyCx2TW
Akse7KI06i85C/J09AxuqQ1JY9wjiUPAxZbIi37DS2aoT0ajTKiWMuvQaUcWMkDR1MkHlB/yTpvY
ph9n2TXGZ2IFUdflNIZ6UstMftWYG0sY3UAq66HisjAqAJi9ncu+787HSRDmgJR15Yl2b+dApffz
sIRMpmCYZwbOwC7PC3e0z7SOwIRNVBd5fwqnoYp8z2nz6I6dSPtZJz8UFbmI236VRmi9VnLovZq3
wFTfMps34ndGSbcdqS47sOm+6siy4pcxmWO2BKf8qAXV8BHyB7DOTLQuU0VSba/p9QbzrlF1G29i
VD1kcphdYl2N9IXRdLrVEpRU9ToyUSMiAXJid9NuBrTmjPC8gsk+oPelN9G22Qbs6dis+wwy0272
au7+1B5DsZ4CQiB8uqFu/Qi63rhLIkgXPA6xfOBez9urQgK82CqzksnWyyPsO6N6b9Kx9wygar24
d0hSGtYD2bI2UXeZ19/UQStJhAm5ozdVbHE1KRwgtMQWFsQz0VSRdUUqWOYegnHJ+0COp4XnaaNV
wzpviVdhIpir7jxDIEAZKdNw20YeuFoMRjpaXZvnfoJKidQ2iMS/zty/JaIhfYuO4S86KWTBNU+f
X/niv/7M9z6KDvnCZhBM+56SyVxqpu/t1wUvhWoFjiX08cVp8qeIBlsu4fS4eKnyvtOkv4toMJpI
w5R0PhzHog8r/1H/9W1J52FZEUtD1+NwoK2XYuSH2nURMOuBxvsZHEydSIaR0pvUu6aXdtEcEx01
XL1KEfNEyY6xNEK4M4sVkJzdnKmi6FaYIOwKYi+BI6l1XnzreBJeEi4dUO+lq6e+tvhSL3bi+Mz5
SsZAEpgECgHvzLHudQdpxAwlSSFIjs6Mb672AS8AbVuUvMSvMSg7WnQAWIusF0s83Ldef2++eOXJ
KGowzqN2BDO68exwENeMhhQG+zjugBRJHkNUv6Qi++wQFj22amZtwukFkc8nqJZd5deC81/EzG8Q
Mya4c3ov//uxuSibLvrP+iktu6cfRxfffvDbsyORkgGLgA+DD0/YpkG9/uezw1TDpn1FO4JbGMza
f58dnip6k5I/plOC55xb+vvswvlDWkwTBT/mLeTcf9SDtMXSL/hv44eHlpuNp90UJmQJm6f79cND
u4xXxCjMs1l37HDexdC9umCNRh3hSnuuodncVLkgShNjFqIEhjDze83MXMMnAHff0hA8Czj3zVRr
+TackHmIcsaBEhb7qLHU0asHsca84J5KVWi3BPlVflmE2qmLedFU4KhvwZiOxBKihGVMnWg7g9y5
FeEuSInblru7nA1o5XVcrMhMs3ZJLQOf8x7xAoX7NI7OXRTdR5yyuBfr4HqY60skxGvB97iywcTs
6xY7Mi1fYnHxkhFCsg5USqByWH9WjjGsVcLUkMZg4jdWMZ0zs2DP0unrsdcBSODwrLNW2wRJQnSO
Ps87HjQqi9DcQcUuHuXUJ5u2WnzFmb3JxuaySSeb+WTaPTVmZ20zkXt+5SDqtnKX4+cGc1/eduuu
8OR+alV8I8KoXLPDmfeMvWkxlKSeDKTp7sMuuWwmSSJ1m84bKI3YXEEHrWy9sjYRU7N1GANtRZw/
okrK2mMai/PIkAG1ZX4jdZa5LhA7mat9ZZOxGrBTA+9bNr4NRW5tBvqO5D3Dd6Lpwel6fK3d8iGq
lJA+4tvW2USgfONo7ibz1Ed6oWtrHPMj6SnxCQsaejSTzfcstlqMAduZaxLwUubDsSPEqnbcvQzk
sZsWHUpqUpTNgYbvJyaQWFfOpkUBuEIBN25NG3k8oITpYOIhvkMePh9aw+tRuAz1FqKss2XYNK3b
UbepkRyCWj0ED8pFqW259kYayYdqrOxTrXkH9DY0fRxkSArdAljLcBdZSqxkXdUk0mubNKnvytZ9
8Mb5LDFpQpB6Z281ZPEbQ5+jnahykG/Jh6Tu7F1SBo0/oETY6PRFjrUpv9izlqxJDnPW3BN3mP1X
7rCoMpsQUnBSblWIQ9gMA1C8jJN7cul9u0WrYXTOoTYT48Nkz4afNu1p1NKPqIfY0kZehcwumfZL
Xe/Pc+EB7ONeINEAOVVY2ftotkneoebxdYB669Ro3mkt2WKpGIO1W7S935KPujOIutmUlrS3LkCG
bWAl943phueFHuVby/tIxIF+ZI9Y+07landM+/LWBy1gr0UWxzeEh3igRl19laTRtKti2dzpxQiH
Tcj0ZhaevSZx9hzoQLb1knQg3Sli602+PcWBLjbFSMxRZ2r6VQxMZqPPaU7ctxehbkXaRVMwWeHL
dw+G2QR+HHr93jTDQ+f05olcerXWaHbfK4Ist4oSdG3aifDdUA5rusH1SndKohedRL9HSKCvOs1w
eXLredtFCCCkmjEGzmlxm2rWdBVUSj8aHYUyzSc3iv2BuISNW3kDvv6cuM2M4Yo1temWU1VnoBAt
/qJ2hjE320EyJRAy/Rj39HwgQGWHvgYPpbxeW4uZ77OaW2cvogyklKU/jwSWr6FDOceqn6ms3e6W
eeeBBD4XKfqypW2cGzcgtnnQrSXZlznOPKDFs+2RiWYtPyn6k/iorgJDXWWqIAQuiZmfxNqXHCjW
FkTkqekEUcv8fVomu8GdUF+Q/b4VIRDbvGkrtv1YFRZh28qw46e6RCwSevNtW5rjXvSUzEhDyRP0
VOcbujdtTGAP66aouaVCtzmfTLEF/fUka4uNT4wzvEcxfBuYUYgTQW4U7QidR2032vWXni7gSsxT
cOE0SxB2ZhjHwMsI687MHm0V9THZlNV6kLm3jyz9sszMD66LRjS0kwNCtgcYwfT/YiCd2WS5B6RJ
xR16OnT+zUAzFEdBBHWvD+LOH8LszjTUSdgdKaqeeYzLJmfnVmbnGRaUQm+usoighMAiLzSo6+em
IYgKJxB4wlmVO5sAwXXgTMmmHrrsjI5Ls7NHxHiOFch9lhB8ZkU42Dx5N9nTvswK4zS7CTm35lRv
Oy/D/ehxxGKe72jUxVdt6p4lBi+hUSPzIx0kz7MRZttGOaT45Q6u5jxau10dnzAhHsIGmSEMaQ3F
D8bNLOL1EuW1+z5Lx3dDoNReTOJzqUwCKeDzUpd1w24sRm0bFoHji7yXl13WX+khfWUQwcuJD+eI
nwK/c4BM5MFNmcxoYUjkHmvSPljQsoMRaY9KghQn2+2zFaOIsTKlDl4/N6w1cCyhyrh71t/4GMGB
35E9VlBjao6vFluWB31jF+Nq24ZisCBGVpZPUqexC0XyOIBLO8yadzfRHGhRv+HWCJ8trRLHrMiC
LTEo88quXGPrlMLbENmlH5n5mKuSRPgVfr9g2zBvWQ8gy60CoWNbdPd23AWkkIc4rmWxR18W25U/
Igwuh4cu6MlLhQbrtiCva+6+3LsMnEYORBBH+DF4yMokd1prj7U47mE4VDh87y1Fn8UlCXpqWi9E
oViyeqPxnquBcNrCDJwbzOTCbd6X/VjMBb3EviVRhmQuEFc4w7MYGwomwmZumn+L0r9VlLKrtRkK
/e/t9flT2z59ilT7pete+Tu+/eS3/bUrITwxSAQZ+LWSZM/+bX8NTIrJP21fE1jwQj6mbP2uDTL/
4NJZZCYIh2H34uL4c39t/IFmCNKagCH2Urj+k9r0zViVX22IBZXsGA4HY7z+enctrcnV0kqrcCBl
z7Tr5E7zymCFFGb4zWDwr45kAq9jdsxu/qd9fMZ7wJ5HgyOZIBJyvYJuVo7MH3C5/nAdrr7WBj+O
IP/qSByD2RT0Ghaa5c9/KLfDju4VEtAK1hKO+EDpl22f46Wv599Miv/iQBAsTHQaHE7nWK8P1CNE
ZJ86V+yQ02cams+BFj8n/Psffx4OsxQ/giv+0zXqEFi3kTNWe8y2ciM98pGh2rJzG+P/h69uGXrb
tCsWKIdBxffqq6uIhStJOd33QU6WtI52Hrq/d9YUyW8+1PKb/lvWcbMh5EL1wiSfahHM+5vvTvRQ
qjoWxj0vUOKh1XQDxPfB0KYHlM7e+tff4NJg+elgBNC5dGAY+S5sxB8/lmY4JV2esiILiWgq0ebN
PvHqYBGxPukem9nYbqwVBLPun9+KyPssh7wVNH5MxF8fmLeHMolNqvYkPxMKTxTSypFa+qAl/Nev
P+Pyhf30GR1Bze0i9eCpfn0opNvkk5ADudcU1o9cVUQMm3pw++uj/NUtD6L5z6O8USdga7CBl+E8
0eToMJAdH/p8KI4v3aH/vyO9+eoGNicl1AlukExNaGeSp7mEDv43Hi/95w+FNHOhykjAfibCltdf
XUl8mkdMYL6v4BLBFug13sUVGQKznU8bCSp1TeKJsa2l4+z1ZizXSYYgyqrt4thTQrqUw/T8gaKg
GyDj5ZOIYoAfSQBgQejGVon0eaIvcQhnoz+vRMsEh725uwIoV6/Kir/CsDDf6ClubjIe2LSPdX4N
l8J8TIVZHmC7Bx8YS09rZunOPhCwKMupIPIm4X6mumJe20JwylfpUgf1GIQOUDWKjSLFbNOZorjt
tMQ+6lj1P71k5RgdaTi9S0LOlBC8MHgtUPZIeFG5mexM/0hlhZ2u5Xw02hZPOe3yddqTx1bKsLoM
zblcd8gzXRw8ASguQ2XMoGurkzs3IGKn1gPGKTXuE62pND9nZrOZcxauPBGdLzqsboFgcYlCoiMo
fJRPOraxlEgl1ahcMomQPu6SZi5Phk4qnEdjYefJXKNBopuPYbTQDENK6hD6zoM7QJarW6t6X7u5
ic+LX7QSg1G9r3K0EpxTT18yEktGhWXBtcDXYqMT0+wme2gHsmM8jdAfOIPdh4Cv5hQldXXpquRZ
N7imKnHNR6CDz0jig9vOZaQKoJizJ1Ji4ZqUKWw2ndoFyWAWXWFFG2+SMbYPrOidz6Yw3vUhIbZs
A3CKZKYiWSNcTBC2CuOL0EL6kLhh8exqEmlTmfAlqoxgIlMbPKRhy22fYXkBOxZ4Z1D6iw3GAj6m
IisQnwxMkroK7zzAh6QbY0zELgPyMEe6REERLaPVDkCGX86Nm+3iAtc94py+kmsXKiTRuBVTIdPo
mZUWwOfmlasXzZmGU/DRo390NxYpwRoiKo98xmmDCy5YoVyu9zYA94eSCd2dVZTcP06jA9BrbMLa
VqjsegrkMZdnDXPZFUpGLkGHN5MAH7MiS4D2E6FDiYtqrWaXXdn6rPns8aEcTdLbdVZFIoCTMfN6
6Aot7HdkeiZPcoBVxGCoP0fQQB0fyx5ofx+MN5gk+ncztfXOqahUt4PWYGRMKsuZQbd5aQ1eOQRD
52KD+zhL5mfmzLOFswW5HZq59p5Q9Oo9Lm/nJKA+7GFKcrKN0qwj2F3iVEin0wA5cCUcWMsf6hAo
8xiEBVGMJM5CCHg2vUieBbRaj5wI8SghcV4aptWBUsqNEC1KLJEhkVTAlAi1snj1KWvJPPDId3QA
6DMWZJS8jqox+lJU0tkTD9mvJhfc0ZltqHdVO/U7KyeMZiUVN8LMvO042PFzGzBDqBkX+gikd1gT
v3SkOBGLAOakNvdd2X9U0RQf88I1Nwqj5IlXobiOFA+lUXBaupH1533XyA1tQTAtzCoAf4r00TNQ
FSMx2eazyPyQKXvnkw5BEUR2Emy5Lls4c804XkVZNa0LgFmXFpvKbU3Q1oYwGWwWfQU6ok2mzdyw
uuUDBmJjee9WNp+byfwTckXv0hsS5ykbW+/a6jvjgt4AU0E7sI6j4o5KWVA/KEnLSs+QIfTFkjrT
zjxGALSoPQtSbVqtyZpViOPYjwhFvDZcQi6JCX5yHBbKpmH9cCNNXJOsnq7MppnWgUCmRamqvOug
TJszY4DgQ/wQt6GSWFMzPVfrZCKoITeXOKOBQ6PBa/Zx6yH5xuX8KXKKhV2Hr5G+FXcwQEBcH5dW
1eEsGyyPi5BXly2RDiuaGeUpQ+rNSl5HCqOTgfUEPghRwTSQclcZKDdZdRHJve9Sz/iiD6xWVOWZ
7+gIH9OA2DKoEeG2nyAZioGdBHzUzrlIQmfbkqYFwLIxfceaWRG7EhjR7Jb3GKzk5SxoPyAFoLOq
LZIfrjCeQL1p6OG6BX6mEJYZ+czHYFagHxVrjxayeiAs3BRpj5myx5qHBQ7XWoiC5cIKTP2jNFR3
gtPBfrRUMNPbbE9rrt8lmLN2OXHY510TX1qxhQ8ySeCIjFF3Du7xMdat4dFLJ2/tTWW8o9/IFFzG
86aI6vyy0pqADB/MvU2+jq3ouQyD0Le7+J7n+aHp9XBvAsfZRGFe+51uVaRatyY4oommq2t/1BwA
OabgpZcSXXrQ4ih7qAtWXryM8kHPPeMu1o2q9GcuKeymZZF17bbazlwDjLAWiQiMHUCn2QVAJ+g8
+9x07GZXRHJlGlGF4QhzAK3qLGMxSyjyYGGYCSQtI9TTQzEgy1p5FSV/AfaBsTE9wIbsdivOV1ZY
d/Axg6HOV1Vu3re5mR+H2oJfLzqd8YOn6qOVtWqtjHwyM7SEI/Elp2kwRyAwg541rH85FM2b2hzi
Ya1jXNV2dtxjaR8SafXjysyD3jvaPaFzqwBcrLDIMZeNwnsmG/HcTrBsUPek+ZfKcRdlYSgOoycq
3LuE68GtrB19U7cj6/rkIfOJ/a7piKR1aTE2CZwr5dOsAF9aRY2Np08xTmTtaT94KWJwvxyz2yGx
SL+uDJf8KTbXdryqxNQfC/y667jSP6L02kOZQwQ5WfnKJs1qa7o8Xywc/bXjJGhILeA0606gs9Rs
c9rxnJrEBCQMXVTmdXuzBqQ71sETiR/pRsCU25h6CTpS1Ma7vIOAhhmzJPUpbPQ16RoKNVhmzRc8
ruGnMBOGWqVGq60yMdJOyTTtEI/kMtCvzFnfbJflG5CLWgjl9rAabJkRVs4Hhro0IHnzJqf/jbwa
a8+bfbzk3ektam0MRcgH3+yw23lGWtjq2b7mBboGF9ufd6GC1Oeh+brs2FpeTJZG3rk5s69IZVOe
eOCdEyrGMEbZ9btC7Y3emwEc50OHwBB0KCh23xZqoRnyDHA+TW48KHwwTcqaOoj4qcjUTTDxmvv1
xv+nyhCJyWKIILSZ/TggyNe78dbunTwcKtgCNZuwIlBMigpex0URlSfNnsrDr4/3VrG8fEIDhwzz
dUxY2CfeVE4F7NfUdtOMBaUetBWrRImms0AsnTT5U6fBXUzbiP2g4w1XL68dCKiGu4vMwdhGRqb5
QZo5EFXrfjeS6vebwu7Fn/WqsuP88G5ZDuxLnU7Sm/KkGuNS82yV7iMyNo6qb/NnYBM8UwMwaT0n
kYLNdkZuZrIimbq76EnfWYBK1WVlsNGO+RBsZQoIGuALJpPKs40rRMdMzpyTbcbyrCA14yx18Sx2
fY2kqFOBsw8DVmWLVm25sUUe3FrYMp6YZKHgAfnb7zzNENdTgDxrFSApfdDjOPnw8lYsCmK1/GHG
FfCb78J4I6V4uVYOO0qGz64j4VO/vjlCJKYJby98vG7CfhtGN9LFJPQHy35XxwI2HdtGKOKRuaXv
6kBq7H6nHf/p+USJuaDcF/EIt+mbM+gmF1waCsW9pN7eOVpIbJ09/G4Z+KljIcmxJYnTRWuB5eXt
NVex6gOXKc/etdk8uyELV0Fsgc9sjzrDTQGkTwnFA6T2/t2vnwfz5++YLQpiAASMyDjst+XwZKRA
ObIh2tstast9Zpfy7CXOD4u9c2rxaU+XUnMQT5Krhd+2fsagwhR36p3QB9IAoYr1tukYSiu0e2FX
sZ1EObVn/y3PkrJoP9cgM7uDFrQUri9n/68c5DdyEGpiruP/blezYrHP+tT9p3z+D9J/lX98bUz7
+vPfmtYC/ZMu3aUrQq8WBw8dk+9Na/EHvWxeCDpa6a/t5+9Na4swA2mjXaKj52FCc1movguqvD+W
xdXkD5fukckf/QMq0U/vSF5JtMVJGzZ5J7nW8sl/7OdNRgFNbxr1fTouqWjPpORejlNwSBYJ/FDs
ITweCZykdaPeGSk581b7m46ifPuALqdAR5E0ZT6zucQMvjqFkq5P5Xmhvi+bSb8I7HcThpa2Tzcg
KsNFSKB3tVrLCi6hnQXnFcEHOzrIDK/M9zZItjlaAxYhVRg5dlx6206m7I6Q0i55ZVTQK/APa4Sr
lFbVJ3vM+Uug9YsIHvmHpKWE4z8n8HrUpfftXO7inFhbbTM5cm/D/yOyiPFfrfcFoSY0UMjWa1rL
YqOINcMqHibyfRruif0ILSIH/Etm9InVlVS6ZL62OyiEXuYxB9DO2YghgeisdtOmZ5jqr2loqs1Y
hCtTg8TgyveGpW3aEJh6yxkQsM6I2vJxxtGXkCs9gqReZuseoiKl7Q3TyLukHhreqfmGjhIlnanv
4kxdha04JUbxcablAsHcr90h27kzpzF0oN+toviUj7ZOUgVMw0kfPhULS85V7VmxDNABJPmV23Iw
8glS6zLMeS/8u7j8Ha+rQQ669avV5fD5KXqlz/z2E9/WE8NAa4mhzSLtHTM2gLo/1xMWE+ZZPMo8
RCShs9B8H4G9SMx4zOCVQB57oYd/l5gZLDToNpe3FJsAlqJ/spqwMr1+pTO+wfrNaS1UBRRmbzeA
qYHjGhKge+FEtnYIgQLVJ3gfk7nBHzo5FDwI9lOLZg+LZnY7x5UjP8IW/xKVs3Nri9QiibGEauYa
Iw1bLT4xCkQDgeYZsX4FxQGA6NxKAMzWEh6Gagb1ehQOQ32vF3VAFMZXnzexK+2u79nJXQgzkmyz
68zbxm1UHPJggscPAcXPJyNcF3lm45TynC3mDpO4Z6muU9qbMEr1ITjLrIrViBE97ta+RnnWDJ9x
Znyw8877bNOmwF5RCvzxcfWhyVPdt53cPbhW+2Q1CV210YsINBEm3Ml5isa9XpU2tZmnXQD6DUY0
T/02wquPQIYm9WJrFxWlar912qyj7o6H5JIaxXzE4npmK6taG/FY+W0c6TdTW5Q3nUKHRfDSI+G+
kniFcbpES7A4BOTjOHruptcnUo/7/NpONDqNqjEviNdoDuwoYLAjDTjL+3I4OIhmzqWWPcmudqDr
FgB+Kjc91XlKNkep9R/bVASHKXCsbVoYgF+xMi3tQOMLkAFKdg8S816a8RelzGYjh3h85xDMQjMn
ZoNZVx5OqDzzPpimSjeOSCK+m/Ixj/PHWuPQBLnixIuG/n3Qac7GohG6sVG4oVxa0FRiKJC7ZHlP
BIQVS5BW82gvwZtRdVjuyPu6b92tZ+CdIWonS/fCVHVMp1oAjCGtFbYKkoyd3lvASsifXdqXiDhu
bHCvV9PUzpfBEOk+uqv6LCLkfDF8jA5HQcCzjKR2AO7JdCHyMr4dQNaeOXk1nUWTa50zmku2NICH
q6Gpm21BzO2nDuxWsULcSShtqlXPsm1BFoegnnc52KKzZg7i/egU7VkXeHNJF30IP0cmFVBWVc4+
MjreCoBpxMmoZAQpuRM63pZJX7mNhPHU0HsuWNd7iYCiVQ/WSBQ1Y4PJ3KZWWk8+3al4bdLd32Ld
cPxUyzXEWLkpT30O3I5QIFvRjqnLZkmoOMP6NJyJGvIbtKH2Hix7ka96yo7nUiE18bxM7umHu2fo
Az+7s6OvrCha+g1wAldWo+GfhdMLPbayqq1IdPkY98C/+kacqqCIr7DURdssdPSPjEqyLXpS91MK
ifM4j3kf+W4fubuhQd3YGN3wDk+tdaWlgYC8Bx9JYUon7yQdplM5aHbne15QHj1seRWYb+ikkzLn
K+Hg75jRkviuOxZrDKjmoQXCdQME3tl52aAenMgpr+O4iAChBuxmhAxjYmusiYQV6dGFkHwkbLSe
vjIxAqODGlBuNf0Ejb9HCdUBBIsHb77vxxoN5lBTtdLkWEdy4pJ0dnAeeUVz5bo1KHuvuYvxK91I
S+2bwpovBwXfuhz/j70zWY4cubbtrzy744cyOHoM3gSBaBkMkkEy2UxgzGQm+r5z+Ne/BVZJV1V2
r2Saa6BJiQxGRgMc32fvtd0TBQW4drBOySM44fngzU59n5UUAYlZYDAkL7g8Iv81t/QUG08GHNn3
VBdtqDk5SX2K347ekibRkdOh+yiz1qDfsN+YstFvKarf6lU9P8RW252XrKElygAn14+83bVdgZAt
U4pY9dYPY3PWj6oVnwRanUtjtdWR5YVxLHu0rVT05UZWDe1JvMn7DutfGKXNE2gMDKuLYQ6Pyk+W
n/gPKDahWfKwZBTZw1hb8x6gjYgIGnCxUzvfu6NswjTiQq4barihL0s+V4Vu7dqmijeONzm3uqy0
oK65EPlxMocRJv43s9aTAxHAYqMRtNzSbbRoYUaG7Y2boDowQINghS0UyDkxN4tjjb+ySKsJfqX1
tYcshype0jHb6h+xKuNtC24opC+FE/eEvr1pAM2+GSoezl1ZXHsYmzTvQkEzuw7wYhEP96qy690s
PXWvi9S/65OO5QdnerW18NDBPcShaJgsCokpT+HoJtZPIsfTdnblD5BM0ybnmgkAM5+TTefY2jnR
rJY9pT2/wLJNNxYbgavjzX44mLXzNnoJ3w06ZkJlY0Kk2U7eVsmoccHC3TfTHPSeF7ByPbdNLyKq
KgCCtfiYy9jC5aie6RmLNsa8GAd7cpoSDhSVYWkqJKtY5R1Lv7gqXRyZHnQCs7gJtrm+8AZXHNJD
N50e5iaPXzRpU8Q9MgYvTsUSruiXKtDaeP6GcbA9+WbrnmIvwc7Lx9E/cN3UNv2gn3vytFelxnt2
ceuRVS9uRl6wjc1n7ylbEGbRQYCtOBDnfFGdaedJjr6nXXPK6klPdjXTsblq01XsHVJwn7vYI0fa
m5QY6l50zvIm39dOPx4jnUm6Unoazuwlj3yhsNGVqCw47mhZk0W7lcDwzrHdcfmeo/kjSfVmr5G0
ulE4vn4IgJTfO7YbF7vvHnoTE5/yyHUsVn/J/YgK69l0ob5rau+N7rhtbXdCXE7Gk+2UH5nKhmOS
uTFwsLTeT+OSH0YaRWjP0OL+lBoR5t00tq5gFup71do5a9eJo0iWPYgY+CTeu/nsc1dOAlNE04tI
U+1QqMk+l02anaDi7GoTUzyRgbvcsb5JDRKl7pXFNq3MKHAphHvyvbjZj4PX3jXeIICMNeZOb6Of
Xk4xkRMnyZ5SsyYgc8seoS7UObGs+aYBePE6+VQcuD2qaKOKNiTzo37ZbfGUlFVFRjZzH2m+tneD
QH7m+S10KJi3E1fVLejN96gHIV3WVnKXNTWtK9pyKx15RsCynouWAqw2A7Nnad20B5vh79gQRe/d
uEhcmGn3LrWKBlif1tp6MqajO+O8xBH4PiNsB7jYxY7EDdG2uNwWY/KhjVR4dItJYhA8/8n3SQnk
cXEjhxu3Jo8cWHU5Xayijtn96fUm0d3iOdOc6pGhitqr1uNWb4uI89ice9ldXQ9i72OyvhSxReGu
2ew9qXcA9K0qrKSt7ZPMohwhMeKzm1VcdoxsRMLLUjAjc+bctzbF54lViJ30RrYRWWZvZmt+7zln
gqjv7GY/z0LdNbObbXK7EyfWxdUOyVN+YHP2ioAINkMKrZtA2ggXVoGzJgTsWskfFWLju0NvGgaD
/qOM/Sjkifwqx7LdZWVFbd5SaR2ABN3blFmuHah7ItcM4QJflgAke9tIg+ozZFiqt6AlbTQr/oyG
zgitStHlUjrISUhy8prn2R1z72ZIdVa8hqN2OlVa7EEjwphcByi+ZtpM0HoPkanpvzzXs4OBWhuS
3uzDSTDFW5GyPmX0gBtQ5A82bgokUX2RN1HEAq+tjOyo81a/r+TIgyGjaOtWY7NGIvr81PVjv4kT
rQ/buRgx97uR+9omekeua3RtAgT6A1uUifjxEmcXMQ/ih2zc4k4RS6A9yCg2ZpQbu6hSWHgfPRlR
cxKyq0nqH+lY4oql6qvwyydXJnlunSI6vfObQXp+/TQvE68aYBipEaryKyblIOscoTjAF8KdNhUb
1ND205x8JRSRUGPFRzAmXuRPSA3J5+zzDJkR7Fd+p34H5QIN1ZiaY7REkJTF5MlQ770Uldlrb9uG
nyaFUL+ZfPPMfOl2/EXtNvd9ggvxYuxT124gjjay+uwiXdzWqfSOcGMU32AOcxd3dJ5Ughmj7Wzn
0yoarC/QfJubyPbntRSvu3YU82FGJx+jlU35oM8JpmSTNR68vHk8WAVFGlwNWCK3OMFrixHGmHtU
7zjND05HksAtbONGr3rr1OkdI4BN1pkeJBnazlKagavx9/S8qZ9lOlkvPQQtWmAoeneDXmjQi/WC
TDKv3JVdrb1Ji2F5m+3oLs48XlYdY8ujnP04nNBb8TKPCuRzExubbKDorDOLFXdke84YRHHDDpu7
8FrNDlIj62lDCnqk9pMss+wp9gogSYyenJmAmC6Vih9LW/U7b32xI4qh9wgqnL5ssMcXdmBzF4BK
nLYOUIgj4NP2MYpKfYAEwI+OyrePed9V1yGmviFuRfutSzrxKhqvfa3q+FtUuvrZMjARB6rS6ckx
mgYSBgV3wTjpN65fNo8TiCE86VFTubdkAq0Hlq8fruoK1CglUZ+0hGo5sK/c9lM2U/Natk3/SLEU
L5neZM9eNkd7D4Es3iyjMPYchYbnvBvnz0kT5oYGlfimL+Mm5BlVu6zL+BLKrlJB5wz2EnD0YNZZ
KeMhZTfzd8XUx8Sv0Rvc1XK5b901fVv5RXrtYp9JjCVqG0zZaGx7FhBbKnj945xT25FQ9Hu24ZEe
S9x4l8Lm5IAxig+Trn0vvFo9JyxK7ADmOv84mmjqrW7nC0xbD8u3mGZ9ozJX3WlLrUJ6YKL9YEzF
FRKLF5o4Z0htWEMgqOo4RUaewq+l2yNN/fpQZREN3BzLas6f6yAr7O5smwzXaaXb6xUs3qKSz/ji
+zQr29d6mL3yTlDKY9Jf43AYaynK0olHETbejInT475FElGf2lLp872AfX1wkhoRsJq05WWoZCOf
FLt/7q/s/lkM3I96T5XVdhxdg8oa3+zkfMNL0nnero4RFTdmL2o8S/+XmvQ+sQZNXoDF7CPNbZ9o
/ZPf/kH++R88uF/65z8srb6YgMB82SIgrgj7r5bLppUzJjlBO6zW26HmswoSRAdcoNMaKm0Uvxul
SY+EcTJze4cRa2cn1B67SKWjInZFsyhtUr7Kwhzn1z9/cn/x+/3+3BxAjSudC+PRX1aapZjaSo+M
+ULd0cVtmBWjA7zCf/+PCMtaWWxQ+t2/vgB2NkgOvdN8SUkqrv9zaKOq3Hr39Wf+s+/4F/sOsXrJ
/+EdCT+Gj//zu7P/8lH+/H//tf9Zd/Gfdxx//M4foqSn/8beGrPz78Xn5Mf/Lkp69m8AOS3CYBi7
HYhW/F9/yJLrdvYPGdLUf1sjsxSdE48Va3XCv7HTYB3yZxWSqkQ2LjwYK17LMgjl/nmj4Bs1RJPa
Kw6mF7/NeSIxmOT1Frfva6U5jx1I3Aqax6tXCgrMWD2PLnV0ciK8SHpFaRSDmVQJHPsCsEHF4Ziy
oBwGzqI3oau1YLInv/tF/sqhnYWy4Nrr9bMWF807AXr9qhncz5U2jKFZzGrTeGm6i7Rq9au5V5oZ
vPtZpWHuDeVNheWER6PRx5zbdttrhhEus9Wd9KHbtFN5hxPHDpqB62VWyGPXu+qBzmkbW8bsbgT9
U09sncmDUygHnIbxgLo8UrGmve+H+MWxOIsbM+K/WxbJ7aCn4iYzeU66jiYjnL7bEvds7z3T5bxS
fBth/FIKRQ9a62Auc6ePGqAMpqlpBpXVyO9p5cc3+WypwPS5IzdF6+ztftY5m3fuHn2qZxQu2KGb
5ueQSXNnjUYUohvRxeiOH8a0EI0fplPm56BHUtx8GXCcvULtQmWjQiBxq2vZ9ruhWEB8aHfRkhXb
UWvloTF9sBU4Fa9+YxSvw2Q3L/aU7Up/flBiKK85O+5zWngddV7YbHLyCsVtR0kksUVvWqfRNn9F
zEofcjOxjmZPtx0qIy6DBtn1sTW16NGwBIv8fFFuoJWUf8eD054haKWXri7m18g3+k9M8f43WZo5
6OZ6nEOHyNM5mXw4K9w+j1DtvAd3teJXhbmm8AyYJIPpNW9umrkOLLmp+FbllX1jF4m/140CUg1H
Wcr4RIH/NdabDiXO8EKwG4IXzzdGEXy5C3ujwXXVrzZhVeucszQ1YlWkbagF3Z/juBDgdy8sqTDT
otDvDI4g764xaU745a6ksSP69sW+QvstQatgpaeFQlxMR9Y3Fn6nM30UpGsb8hcBVaRpzAIIX8pa
WbnFGybv8emkF4qp2caNMVnWPu15/2ZyAAC7kDpsdL+wo1Tqo9VN2rQpDPzeja551ExzpMGM3eoh
7uia7ZJJ3vMC4lSVC1ZZ9hfiaUKhOsmBh0S+XcZQr+Ll3oj5aNpjxCHbxp9Kwm2JlyvuZZ5jWa8n
GWes2abbDgcfpIQtVSM8oBhk0m4hOlTwerAfyaFs3hK+f/uUbIgbSImpOpIp7nE3ob0QiweGoNbq
P6GF4apEa/9py46Q5lg3d1/PLIuyxttNo+DhC+zvD7Fazd1ws5kKCIU+WJLPoKUN5S/6wi1asqvx
qc8sZD+H6QQDCf9w7EVENEZ7eOYWzg9SwGwc7YmLSOgxrZM87vH8zVb2/vVJy+yBv6ZiHw+vWLAn
pczQWzD49d2MNEy1UZyNG1u1xTfLn42XudLwmQyl5T4AZ7eOdY6jV5BWxbQ5GCSVR9fCns+bOo64
7rVS8a4Z0dzsCNkNn1+2qEqvnTtP0K6MvcC4rmrLdSb0v034REKI9+3o3TdW85Jd4lGoIskDTZhg
O3eBVlZwqHv8MvEQq6wfIcz7+7oY/O3Xu1XOZf2YcgL0Nn0eQfsVw+RtajbO5wXn1FnQ4xgFzlf/
KjJGGowc/zCrI1orqp3ZpHpvXmcRum7XfHCmLrRQXaZ2uR+1/mlqGR4nu36v4C/FpbOAD7g1hvFO
n+P7ZNLzoBiSQ5l1v+zZv/HNGiu15gNVc6+yN3coMnts6d/irndCW5fe2XHWaTSy2bJq2HiXeuMZ
69qF+xjrGbMGjY6YfbWY4HuRiYszcQ3P8eSGjkuGUrhg3dJyuaTSh32ThT3StVm50b1gcrwTkt2B
V8fsiGbPSfZOnVPH7U/WFkYrBWoNCRTWWHCHsV0noQYiibZMdHvjZ1tN9U2bpM1NpsZ+WxklZYuG
/QMF/VB59gO3SZyk02jeQdqP3rTYeMUa/GMZmX5VBYuOHjXKsFe5UivNBWFVMc7DfJo2jeOQsTEt
azMlmfpEutoYigJPG5j7rhkwQmdjc/LdfG9mQ7KxOX7u65T4J4e1KMjmJccDJZ6dhfOA67fHXC7l
UYfpcpi5CIe6NzasvdGydR+qf6yg8df1Wwt8MZBVrZ+ht7on6M/kFhZHD+0petMF7lSNVPgoll+c
Oa5N6rk/U8NNDxYG0XfX0ciW5PnTIPrsgwYFkAkZGyMKSmCQjRXlY70/rOAXBNhJKa4H5lQcYkpi
BHwB3doQxDCwjbdl/5nAxUBF95aLTLq52ZrxRC65Ggy6XyrVjVs1GdW5Fs6l4Jr/wMeK7hUnEvcs
JS18CWOFmWLkqJFXhKKtnlajXhjNz97GVqlK47iUNSenpvkYC47iLUJdmInpVY/oJNBr7va+0dp7
zRl/6Jb+1iYsrpY2eiaHsSCR5tOaCM4RaGzttrNg2XO42Th8DYMM+vor3LyeWL8ZDgS/zyTA4y1D
AutK156urp2K53xp1xnC9c1NbznLaR6iGXnLiDy5oZ3pOVsjJVZvlT/7yM1+Dl1XnPyOc34V9xBD
Jm3acU+fd3nP78aluaXWTr+4UVY/sLum1DlpmazMlVbRdN6lmZr5vdKX4n0mz0hxoVVvbCYsjq4p
R0S+RVzJhxRYd1LRKhjlpeeTLsji8wT8TZx6IxIgQHrlXAy/HXde3JY6X4n42+BI7c4RnQdkx5At
byL4CaAe2nbKM2L+dmfxiakiNBB0O8RCRerZlmN9qclznljWRtsIQhwQxJYSyTYdrnOu0myraLet
Air+tMsQe/aRSSHfC71ut6kEX0nKoba2SSd/VaVh3IkyHp7nLp2pHHTbFwe/OE7YhU4udiSb2Z37
ULMaGqFcdcxLprBymrSTXnMBa4TRHurIXtvyhmyToR/t6lR4PK2i3RMh+u72GDf6LpqRgjX9touq
bleYdbdvDTYM45yzxm26W1lnO0vT9thM6Zjx1FvWdTXOy2oqENfbbqNELujopOGotHR8xV1u7VWt
bmUK+6HDth0YY7RyAPvpXuXMeDnHaO5ck3e3sD5/bLOeXZWZa2+kky50iPY/Ma8ygDjLsPMbh5rO
ggZfDUdl0IHZDCEW8RVnDQRQRr9yB63vCCexW8bwh0w429/MRu7lLOOQttFHdqnuRaaGCAbPo5Oy
Envaoej3ER1ScR3/bOWyN+ltDBCwiu2UZphndClP6SSgWmR9dJzb6JzG7RV5wg6hQWfHRTmokRlp
kiHMtITeJsdUV59NQilu3JFlxLTNmoQkwT4v5yx+MB14G3yFceyBLp2tKQ58TYu5JcStTgOXr8cL
kbS5WOSRPQNpEptRBUZwXOb2dumzlR7QGFlgj7kkvM59GxdsSeeNEdB8liw/Esp/JitwTAKhJDjK
F8neTKMJcYfAO24wLc+PBNMUzEnVX+KMFVQ22dbtYKvXVpnpVjXOFblEoyxrGK6JXxlhQSvOXes2
9vde1ssmMyr1HcD/cDuzENylYvrZoTJuZ9uYbj0W4SFqg3Wi1WXm6pf09/5cGOfZddprzKgC52M0
w0Vz31mFRkFbjtnHPMQLAO3OMrnf09Wq0RUeZ7pO30fPInlKJQg6L+FWSVmXHKx0jxn6ydfohqLH
7kaZDNo4az9dfNiB1ZYUpYl8U9TWj4Re6JA0hn9aYuVU20ysQ3+8dMN33ZqHTze3M/YxVc8c31sH
E6rXscv8R30afR1jwaS0NVGXH5WKPLqalLWcrbSja6oo1UvR6cVtn5Q/OICyUqgxuiOpDsq+AR2D
PblKfrRlyV1fa8tPdwLFTpJ6GMBqptOuo8T3jfHF2Rqs+a5wutWGGehqppl9Z2Yq7tFiCvOEcAG4
ZVF808Zq/uaM83hDK111VgXEo027DMVdXrUuEF3PTL5XbU9PLSsFokAi4VagEySoAo6GNXNA4Xuf
+OG4cEyxLa7pGHsvQ+c2b8os8XQlNbIjcCSLBE7lrvRRfa6eKob+rS2UR4MUaZmeCyMUVXVMFypm
mplDFim0/JLiTHsTAwBXp6VuNGAhTM4sQ0sMCIHwEYoZSqAhJBx86St9AkvVwQllh0pzPOEM7oMK
c0E6qykPzR6HStf20y9yOeXBNQe4oC1JZFY8P6lOT4N+Ye8ymf0ZHZOARtx5V6fUp/s4GZorDVAq
hK/LdIsTmRqm2qNEykzDzPcg1ibpMwe/KHTxP+yoGPSOhaPF3e8+6P+oPv9C9cHvuXL//3eb6133
M66rP+HOfv+VvzvRnN9QbDgEGmQaHMytfxd9aEcBhWZ69IsAFYNshkDzNy+a85vh4E8jILySUr/8
sH+IQFAEMWpbYNm9P3pc/h0VyDRWM/8/6qZQJ/D524a9mttQnv9ibc37UeUz1eX3We7zUWORqbNg
6HBz3vlRY1kPltN2PQcTMpq76HcKM6ATZ5NH+KHkBdaUIPuat3nQD2k+mNfEK7RCvtgesWbmLcJI
QQOdmR3cqi0PRat/4oaYkZxdWMoepPNVi+b4XiP/12BLvGlf+1a8hUqcncqsEr/MmCxG4Pet911b
tXBMpPHJzVeTQB3TtAyx+8rmMNrH3KlDWIbsg1k5s58ynXEMWgPPWaCKprMDxRXhmaK9796q1Zer
al+t+r2zKvnpqunLVd13J3t8Z+dqbC29gS5Giiu5dl/LgX7dE0yjivwQZnjZbU1O0pQKj2rwtn1b
NKGPB5UzISrFlOJQj2fne7quKXrASdnFNqQWsg9y79KOKzekbsnVpXAWe8Oxkvt25EufUVgf0uXR
tYehCnknltdoIVm13gBHmhWj+NG1APUEAK4gHRLYhATrRNjnZilf6ekV9t6xpH6MK3Pa+k7O3UeH
ekzUDL5DDGPIbF6WTnYbbtgZGGR3Kk9az5E20GyvgZwdKZZL+eyOEHIsPhKZSrldsyTsVZjZfd+F
DrPb2zCigt3zLzF0duJTKUMiyTKEAwxteV2P4ahKfrnr3ozwdX7oU2vczbHJubFNyZshDT60CkIr
FXZ5HBrLUD/k63ZuqTnf6mUrHrD+z6jzpXOKLMCOTE3s9jjVi1DypcG5uK7/EjqVEjg5i+8RnK+0
5mwBq1xudfrd3OZk5NbMLcbHS+aB3sGDAyFogpRwb3FirI/oa5Sg6ma6INkkXuoARy976zxHuPgw
yFVotqyosJtaIbnU1HwYe8wDqFGT+1g2FZk4V5N+842kHDoTxbT0gWOTIXmvs0jBdSTdnnQV3dyn
FZ/mnx2w4p9l6y4NQTA3d4PCW0rtPNlpDKaW/rwL59D0PFVDcuNE1fzBkg74fd7PoAXZ8S1HGS+J
DeHMqGhTL5zVBYRbCnehzto9GMSC32FemxFhCJTurorT9D6VC+i1pOXEGtRdVPLNjliCcMpa0iHs
MqQ6DD8gMc5KpeNa3GiZmzrh3QwbgACCxaXWqSDTkDjvnUpn8OxYu7u3UpUz5zxb33e5O4ZJbDII
sRGB9Ju5tHwWmpteOL8WWO2iqEgwG+hOF2J1nF+NtK/3A/wvkKN6f1Vg89WDP2o/NOVXfKc0h1wp
sMXFvgy12YM2a5Ny2MXjUr9KyukofV/G5Ekpz4BrFTVdtec/Yqf0tWoYDlyJlkerXenZyOBDy8q1
MByStgSqjl/UBHpnul945p7t0fHOZkrM9xFb39Qc0MVFfewIHIVeo4kbs+/1W4UW9WBV85p0tPyM
Mth4XaCNehVwZMz2SpreKdO8BUPLTD/AWYq5vnHNvlIhfynf48zrt4WII2Qx3qt6FzcsngxlmQ9a
s+jTzhyTInT8zLipHcwVppcRmdfYISehlUjx1CgrDVEO11MAHpDse9e62UemD9qz2RXTW6/Lqdt2
tWXxXbPkRPkwDRClcLThCMvR2hTIjP3WSfq4u+EHLFQzreFsQ0KIMnh0JUWykyM5q+HNwom4AX63
FBZT+wj8zSBxy9rY6WLG3KmZDlrb4QCNBmrGh6C2Ce7cQqIfCXxWUfEkltj8Ns2U7/IRpoSqlyi+
PmWMB0xd7oPDWTuMcQ2GgwGInmHN1WkdHYxtodkYnWrOPtcKP82lIBNNf2znluIWI1R9qwa0s73X
1uZrO8hXZFmsngBtmdxECqGZiVsfgO5PmYRQvuLO1SL6a5nVWbfBRifjByGnqANPZxWLWg6l+XsD
ACl9+gDQ2GbvYnn5H5nD/8xT/2qeWqM8/2ye4mMxfFQffxqofv+dvw1UOpBYzH3AlVfsDKHV/x6o
hIPrHwXcdHQClpBV/nug+ifmfus3QoQ205mBw/UrK/BvrNUIBf11oHJYqK1YaMYpg0DTX5a9japz
I4qW5M5tuEVRY7taiufVXWy3Tr4c3Bpn/27M42QtajGb2/jLz5xyN+i/TM5kgcHXeXrSYqBSLa7u
unedH6ozkIYZmMjgrKbqus274iVdndh1r/TPzIylHwiO02Og28JdwvLLy51y9Xx2h8HF59v603SS
ZtrNrHw4QyZDLkmUG8XChcvJbxu2lxt6dPA+LdpZH5cGk+pqSRdZpVDglu59Wm3rhpEUR2uSeOaX
1dru2LBLg8XEKsahJDG20VzZCZEcHOvFapsfi9E9aN3YHae6zJqAdYN8mFptj2sMkw0m/Hl14yda
MVCMHtfrs1pU9iJt4LjmiMMKY9w58UUKSUmJTohwJkYxMD8UGZXlrrm24JE+JSRUF12P1TZiIxPw
zvMq62oU9+laogevoL/vGwxqN7Nw7R+8IstNTq6e0j21FvANHRc968btYplvs27l8c6ObPadh/qx
NaQx39ZcKrhqH9xiocq+2jkK1yJ3WgqEB/PAaTWpoUf2eTON7o0aZYUVfYPKIODCzkk+ZgmB1riT
uPpEmQt/uilmH4bLEEhBZCQ/xp7mug3DpW29TaDNrn0PBLNofU1+cm1ssl9+Jno2q7oxmxej6u1S
PJKYFTtnSF0qVJvVIoYheHWLlf50nuM8PzlfljK3y6NksxRjdkwtv6KPGEcaDTgos6tJLUry+a5f
3WtruhabvaR9HY09BssDzBK6aU2PkK52Kk3zfU69sEgbTvzOyP0oImfCIq5Lqk3RDvHJo0nH2liU
Q1EpknnRgRrvaWDrudjHEjPhTq3uvdpoih/G0Apz53+Z/brV9zd8WQBh/XbcYXofcZPFWQChtzhl
JXjeg1WN71gQpwEx07LvNV5BvGNWE7/HnUXLdIY7EXaRtqdepgpd/txtsboYhRLyoVrdjcmX0dFa
PY/ll/0xN/T8xhAx7RGz0U+hlzvVEZ+OfYHBmGHdBwR8dlZ7ZRUpneO4voQ53kueI9uJ1ZI5FjEH
iR6gymg5Z7b9/Wuy2jqT1eBZUyy9bzJMnxyWqMUVbvPMNuFiV679sH6y7yLB1Mh5EERRK25xBy0B
iwuM/GZj7zxglR2vQKP/qsUCO3S1qMZNCgO1teZzPREo7wsmxCV14n2WTRQrpdjfonYlz8BP2Tf4
Qx5jC+mGU6lx9nL3m8I5W60WWleLnHO+WmubtNXoee/nF7ut5wTmrZzPMjWNt9JepAzGRdXU+BS6
eXUM8LsCCf2XBsmp3Ay8Grt8df3Cw/nhsH3bdGkECEXjkOAjlDrWY2POkgHCneoflrfET3bGnB5A
QrG/D6s1uSIDwmM02rHwCoPVc0NCfpwKIBROfcrhVFF4k2XbiFv6zlwt0NJmyp6bavKCETV8N9gx
OGl3HKiCob/vaVjd1YRb8ieaAsk1ZPXVM5azP7OUtFdrtuauLm1vNWx7nZb6xM0L71Ourm6/8FLY
dHX1SV+QHxZfPvCmJEqz5XyikwoUx8jJrkPZAVk2JxnmfLofhQbdKxCrxdxfzeYIac/4zARVSHYM
4HU1pmerRb0edfO9Xm3rmKa1UM7CorZbd+w3jrOQpVfje/1lgXe7+YXODbZLZlbfAh7N+2DCP69J
NlMTOYNfMattnLSt2tZFQicUCctXBM7yTq2m/Gm15y+rUV+sln1jNe9DndEfXQHCaAMSKW93dd3H
eKFIAnAE7EKLDcAV0QlG1rJmB5Js1AKLfp1fpFj0QzVV7ptpDAiLio8WgisZhIRYNh1aazqhWnMK
HnkVPMlkFwyqADZ8I7E7xMJ4Ri9sbrzZTk41Bdr3ONKmcCBAyiu7BiZShM1Hm4LzbNOuoQr8sgUZ
tjVuEcnWCcQawVDdsowby6BcZY1rCDo2AtM26lu5JjqQ2LuzWlMeBS451Gf/tp0MG0/3VyzEhER5
m+gERtgtZO/o+cZTtsZJOK4sj/pXxkRzEv9q+XI4TN4gj7WMUiuoI1bVE1b5u45O7pcSqNpL7JFo
qVD2vzWYwm/GNfmSrBkYwQ4WLHmNUt+RkImWoQ10p+oZ5PnX1mgXhj4cK1ztDSyt8dmydNZnqYVL
UkttLOprXqfVE/2+pena3JL0qU/VV76nXKM+nIrKnJW5MLbemgdq12SQJTHS2mtaaPkKDmVrhmhd
wP6AgqFrm3oNG8UDLTHOGkJalN0fdEtxo/ew/GC9jvt0hxbvnN20aZ4id+pidIEOZmwceanFsUae
x5ZUVN+sAamvie8/w/G/HI4R4f7pcJz2GEWQhpr0zwPy1+/9zWbm/SZoarVWgMeKWXV4yD+y9L74
zbFIsH/pif+jvwxiubuWvFq+gSjo/TvSouP9RVqk5hD+HN74NTHvAy3lifxjaj5l62XnTZ8fOW6p
W5cG1Z1m9LQOqRJBwB4S/UCIEv+xwSUFX3675Bae1HVnbNXLs4pWVlgd9wx1dY7zGqvNAqY/jwx5
36VWzipBQ+5v8g68eJ+lo7qJUncZtzQqGFsT/f6WBIN+WCl5ZLESS+ZUuFfTTxen9bhp01TtKPny
ew5/pnNttYXaxSySe2+eYTG6PN/GZOnnTlZ0qm2JkcapZMXenc6sgBG3+TD9SnHr93MwZNTkLeOS
iQBwvAaCs8C1PXaPArqVdvJkwg5p0XSPhkm0EWeHNV4zvulTFKfbcozpvKJTSbPfEp3SM2xFs4/w
Uw9mDu9kBrg337eGOyakWrw5vihfS3Da5mRzr9TuOTtM5WVrBWlcghNieoGmjZXatI9IMPxkLBLf
fZVd3lR7p9VZSmk5A5OzrDdH5g43DgWXK9ODN+cIrERB6UQ6UZ22ir+X6v+zdyZbbiPZlv0ixEJr
AKbsGyfdSe81wXK5JACGHobWvr42FaGqSGW9zJfznEQMIlyUkwRw7dxz9pnj+4EK2XVl6px9BfG1
esGgFLwx33bGGvcfsy2bm20vNPv0kfJ5c2g/6ccYzgRSKF7KzNjZMYFZsNCAXo60vLy1+QW4Q74t
2sI8QcTPIS5u6nYI5HLIRXNsi3HTuA0PhwRQvtfVBLK6Pq2WxhxGl0HM03NGUufNTAhR+vTALR2v
r4hqZN53nITyGij2agg/VFSFRrhBxUv3HTiJdwTMjEMZFROp35a0UJWYHiKIPJaVXwHYZxdW6my2
fYNuUNBaW8MaxUFV5X4K5yef+jcktzBUX73Kiq5FlvgYJZx0n8UCrOaIZ9E3cwAGNb2YiU7z52oQ
Jbg8K9nGPKQ+RZw1ZCGjVj5gO2s+4gEiz3JC+zlDXL/Nv9IyWO4IfmpmbL4Qwpq3mB/1i2PnT9Ko
7XcsN3W8tN3sM7WF9SICLiqXfM4myiN3H2fFAIIY+3PrjN8JmgQfGhDhOqwrni9DElPFodUaVbfd
WQm+7qwej4ObePc5mUocPqzR4MBE1a6N3WxfhZY4RZVvvU92H5zx64zg+sZuH8os3wNmCZe9W6kn
1VfxvcPaf5c5hXMcoWacGeT0Dku+dwFlZZ0hQcq3pkzkO58oS9Cpd44wFPJdX5b1OdNu/lnjKIxu
BgX/kLaOJkxEIVoB9HxVpERdFqxQ/essuyKHRedwW3Gm9BTMrXMJtSk4bnNJ7OgdIel+85UeShE7
930AuWFonfR1usljWPJH81RnQ3rqkqx56kFskQIk24sfsVwbUxq+V+4sYb+J7th5VWisp96XB5NA
ib2xiqR48Mww2pNbGLedNuOVyUpu0zaD98MbQPlBLJlfJ2lnqzg09nhcin3nRafcrEhA9Im5GEOK
k60y3tuMQrN3S6CHzqKmuPIb+1HQ9FmZ70xErUVJ7IX4PZY3Ts7+xk7MaaUn0XzFctUfKQ9MN7kL
Mk2U7niRldcA6glmWCG9c4nmcX7r2Wt+epE1XHhDovupqvtXKvKsGwCzWHGddKuKwPNuzF25rV1J
s17RV9lznVK7yMfO1WJQO4KZqf7mGKLbcujl3D1FZF+Itd0Omm334FsDAChshBg4qZhdBFh5fmg7
CSlJEBF7CxPaWmijX07ZcAJB+1APmCTsyo7fbNLTW+2FFOI5M1Ygc07NEzOIeQq7LEQ6LuzLPA0E
Fy01h3dVdcNO5tN9zqY6R73ku9LjtVxpN4SUFo2MaykZiUNdSQwmgWCB2zvlqW+wDfkOtxoIikdD
eOQIG9d6JLrj2UsE1IhZWGA/kCMBpZE+W6x1dLPuFFjNr5nwMVPIDE9AFuI9qewvsmdxhPCdbxvW
Lk9WK9U1RkQ8290MRa5vyKEzezbPquzD80T66zSQqPyomf15olnjNU9v7TlcPf5dOY7zt9mo5ExP
SgONs/TGgxEXwzZS1nAGl+kcbAprOA02zcsIZfKB4tFoNbuD3jpIDxeebPW7CPvqa9CV/o+ZlVy+
ELdS5DCMv42YLfAw63ARwdwc4f4d54m8hA/0dmlUN4dGaChjHxAWIXqj8uGjBl2YLwekBoCF9AQc
8sRtXiLqONaVX1f7wCuIKXlCZj9K16KZJhya1yAuhVi7VVx8deI42NKnEZ160t7HISDBnE+63Sdh
wOkog6FI6JXnSe52+blzzfBeBoU6Zewv1n3AvqSpDAiOHfZc6Wbeecz9gWKcsn+l6R6mcR0OCn+W
QTZNOWN/qWMV3GkjnL+bDrrTjVvK45ohPUZo6YynJPHEO5Qxbj2ZUTHOK0PSZDN2NahCTfiuM4Pq
3s9K55yaUcltCa9uFqD2EIf3gq3fVT+/E2MK4TA0AGRgTljCSww+MhOTnpk6HxD1qpMRl95jEN/c
D+bk3I20lXEbnO2HudHmEuzH6fYBHhpiK3i7++Uwl+kqJKd+ApUp97ENdAsxpXqoYtt59oNuWE8+
oY6mqW6uN1mSuxFEzwQPxzxLMU9VTo2Vx1QXH0/rJwdfrItWV+tVPw7ho+XJeoOpwia22VpPQJ4T
d1kYtfuQRU0E4G+Ywksel1jUEx6yo+ncBfSO8LHjhDo1xO06V0yHsLPZoKVG8x2gqN0BUxyJN3eN
v/MNCXODIPSSRkj1QGq2fqD1pNmBR7N3k8NxRnsgbccR5WcbWa3/yixgP01OKLHUAzH5ERRG/15U
cEairH4jbeuvDRleHLtV4Ikqs2PuAB4NiHGk9lF2Ev5k3Rp7UdqKFl5XtOR+jUZ/pnWLDVKl0Xiw
e6J5FY+3mb5mvpquwqlNGyhdkNnGSnlY9yJz5WYMWl+unEYzf7AE7s9U5zYrTsYvlKkU9wN2pHqJ
8uNued6VmwFEHqRjY6bpyfJ36I7BvW/59K8ClXhnQBNqaciAAWSOdn0tI1KcWYjV02qtbO/lsbXk
m50/jFUN26F1J0mLrklxGAiPeZ0Z2XgVbUtntnbGvTDn8r7LsI0scke0fDlC/xuDb7KGdGZvcYLq
U8AmFJQKkyqWPNscHwczj5/NrMqfXZsZ0I2VdpceXTD3tFmFR50JppXYi/ZsSDGesC8lP5xVPMEA
dUZ7mHCtXk2xIw+yI4K5wEGW9oyYZNCKhlXmdwe8tgIklXWzFdQLTKR30UCMe+qC9oBxv7nQiOuc
XLedz2HTWqsw+7kQb6ZDUo56HTP4v2kRHKUrnmLBErW303OZeha/pXsoMt/6kiL0L1qop8smEiEj
WSEIk3L4x3iFGQhdYtVgaV7Xjv5ok/krUL5LUOPLCxOSJ7m2SME1qbmsunLcmo4B/xZ2LDlw+5jm
FulpGT/zsdAQDHZyGarwZyAlYqOa3lNr45wUMqx1M1tPA0YepNR8lWUBXIQi540pRoqqC4iuAVIV
PU6YxbF1OpuSum8SsfMhSIf7ZHbtF6ctCX6y2CWVKzBTYBkBy2VMGicn61VdzazO3GLrB3jAMFc6
77NhT1uZalbVAKrDyPPvMS1kGI/L7FTy9fswlL+2fS96KjoldjVo6YNns6FMwM6shnjErxu0POZU
grmh9oPNrDqyNmRj2OqBQqmrLj6XRs6TPZPzvWfyy8mA/LzuCs4JeC2XovbV4m+n1v9PWO/GKvub
54SDobA9h7YR1/FFwPnwHw+GSeTOedrTBSULxbGOavLo0OqAuzRuQPHowij6rJmlSh7ZZvZvSGq/
hfF+vrgwbdskXMuaJvztxXVatmLWdbpHLWo/tWxLJM88wetAmde//j1vq57ffk/IdJxpbqdfWFO/
vRRl4FJMScFL1XZDvsIKyGiWc1x9/9ev8898OnxErk/TJ4kzAgfi9ob/rYEkq+bZZe0e74mRzhvg
3u5e9BP70zLtHlD2svBuCBMz5UMvPmof7yt3lTi5N9jVcLiO6Ptd/+u/0j9/xBiewG+Bkgw40/q/
nf17swuSjlPGvqFA6GQWLZ5USXkRcLoQ/LkZJ+0nlG0+Z5hOfxIz/6sf/Rv9yBKW/S/NasePUn2o
v0tHf/3IX9JRiCEN0qLvmVjSkID+oZuTylvPtU1U+4C84G3t+sushmXsL3OaIzCn8Q3ER8aG1hLu
f9TFabm/KUgQHCnVgX1tiRsKWIjfzGlNRM2YjCdxZCMa0K9JdJIkGbr62Cx7ZdRoqb6NTgQ7u3Cq
6FyVs+UtW8802nClO76fjzlqtlEclBJOO60NPbVutAuinpa83hmIffsUsnPsTCDC+RvK0Qt3PHcm
JZoTc6nPHZSFIBCHTafyQtwNbqM+s3i8YN31o6VlG/7STYTP8QvmxkY1MXs7PT8agdbWne7Y3ywb
MC5ms7ABYOmtbbXEIKkEzL2lxCCFON4i+u3yBgb3A7Cz7LFtovBd5dphKlBNby3bdpD1kWdGEq2r
OXwzWGtWvMQs9HoKczvd1pB8qWOfqaEmJRDcZ03JjOv7I0noavwCh0A+aK/zN4z4IAfI7ROVHGxQ
Q5WTGAH0HwNnty7yvQTI80Uor3mzlWNXZOXS8LMKg898ms+B2bJOheE97/lHdBp64dzT/2vucDJa
azq7w+XkmAX/jxM2l16WSMzmPJurbsQLt3BrIAAsPSrA5G4k5sVoecOuNHTx0Fu9euFmGe3tdh63
msPpJVT2fGCzR5PanOKaW0QE7uhnkek3vg/eRWZ4tNcohsY9TJZgyyao3WHPs7BtdeVTgk+Lc2rP
AK1dnwAdlaJLegbsE7xL+9WgHBR/eWM795Ub39iZOXkU3/f3Q2rpYw4uYFil/W3FZQOgNJIbYgMY
3cYZHQ2lVsICnWk6/mLMRc2BLDe2cAX03k1s/WkWtr9PlFU/apM+QCy61V1lUIQMd96APddrMVgk
gQa3s1HVf/27y2x3SE7YbkAnLNM/m5qbv3qba+okykMRqTGny/XPame7Na5wCQAmMAoRs6FeMoks
8/Pn3fy/d9R/d0d1qUL724Pvn0Lf+/Ib3PF/sKtYf/7MLzXe/YNqK5LBN8Qx4w7TyF9ifBD8gbU/
5ITm4IkBQM5/+nVHtf4AD469hVsxN8WfHpJfd1j/Dy5l8/ZjSKO2RxHyf+JW+R1Fyb2cCYU/7QZ/
hzL9O126t5kMdTIZ+8jRE2efnOoKGREE6ml8wVXJoE0diJr1UvXGMKJK2NadSNripEXkTksLNO46
MtPhmw+P8V6TcfwS4rsE0gI4GqmYkqDVVEUdqQ1dfik8Oorwz9j3pIBwPEj0uBOJ3kAvM1kQPFBh
LkieBo8YFfJry4hwbw4fRdW2BJuS7KUjRPZOacxgLPWQl5qTTz19AIGE2E+nx6wJ1sSEqSe8DRMU
WbYO61o02dfEyKCrOG3BpmGmaJWIw4xey56OzFse9qdbOJxDAOEyIEMtzp51XgWUGLQcTjn5BxR6
NmGCNDslUXLnEFAO1s7sp2SgS3Rt2IFZ9Vmrun6vOlPTAzCbPGFydaSlY/zEIlK+0ybB0WMI4vkI
Zam5zLWMP2zOxkBwudUWZLaGvqiXosdMO6XBeNbeVD14zsxecwym232wGP1tPqXZOXCK6eJSLrCp
5241q2rP7b4HIQlxF3GkXQgXxdhO/Qeiohw7pVN8TgpjqDMVwYPwLCA8newekUEVMGel1u44O7tI
1xZDqoFDwetinyoS3R85kaTRXiurOQw6x2Zrxl5IF47X+HcYH2wGdWPOX5yi7h97yNsL2VujXvTZ
YL2lfha9dQY0qHr0mnWJEn83aqzEXUk2piIKuBynSN/p2Opf85tcsPRCyuDGqG2OcJWGHyEGGomz
tzOylcoBag1uma9rGIZyVY4hZCigr8MpNyb8OqHgWNT8jMaw7ve2cUp5zcKWo/oiJdD65cj5Fxtt
48QPlE2XFs2mc3pN6sx5teMiRUH2eDXGElY3BJQ2fZO4R8uWg0m8vEoAvncoOjOZMbsbmt04W8M1
5ryFSiKnd6OM2wNPwPD72I5+uxEm1Dmap8cgXSPfh9dQCj0Cgosr401ig35IKP8EARnAPsDhrrNP
t6aqeNFjhF/jtClWoYePtyms8onPMSPdqJIHf5LqpKw5OfitPYRrqxoBckaluzLEHBec4WT1hKPB
vAdIX6EMNfx3DPYuG3C3p2y3KuqzhA6SKpZLXOVvU2lJl3qWmPABb88EF4fs6pCa/KsqrbjDnhQO
sxQQAMPJzO9KExghPb0AAlD3R2awaKAw6jqPgzMfEnqgds0oHiw8Q3Qt+RorB4oN55Twccq5etZq
6vN3EgXzwsqjIV/5PaDYZVbbFfBF5T32vUcGaU6tbtm5c0PoMTXPbl1Md51HBtht0EtUpUjvZjNc
hAgWNuInX0Wul2tELTYsM0LBz1M0OsWd6DtTPvgp8d1w5da6Nx9drbDv5wtflN7ZtrC9jH374ubJ
eDGygJ3exOpk77TDYUDOPFV1DcuQJ/Qqn3K9RTGZL00V2Pte4kxAsorhTar8QoFOe81HOS3dTMK0
II6w9ms+SPjmC57elGY0ybmQXB9FB267w+QtD1CT+JMco9n2ftSsw5QFD4SiBa0kB4n5iG07bdmB
pfhjjHE5Ncp9SXCj7yOAskuLt2Xjh4G6T033PezreIVsBDtuHIwThrkINBt367k3X0sEQdBRRBCz
+VurhmOneQ+jzjxK1Lx5aYWZuTFV8jw5ZJlzWb0E/uzvi6D+JBGar4keXk2q4sii5S+x096LUcqH
rinfiBPCypqPPjSDTWFWj0PKDqmY6CQbzRnO4pgNK7vM6VaCdBnQFE20bRYl+vigGsgOiThR564O
raOOnYziDWb+YWs7A+hhhYS+cPGEknTKkgOrITfl16v1O0QpdQqnkXZvVqzsSN2j4NO+M2NsvabR
l1cSLdXW8Eoaa0jgLilf1+e5peOO7w/bpCD16kszz+EV7hL0J7iM+SUzpvFehO03H/c7HfIx7cdF
2KxpMgKBWnuTdbvNkvZfUCkUP/kEwFZs4ymTmTx7rVNVgAqP5zNSN7vnwWqfdQZn3PBAJ9phevFa
lGNCysz4w6DORZuBKy/y4nHIo+ji2RE2z56dsMe6jgjZcKQWcFxltpPQWBV9JMpsLnbtjw/2FE7H
tFXYsVhjPvYj+lLnsKyEB7ycer460jBfPZWQSjD4RyKnaBkK/qZ25n+O06AYIEN/ySZ33jizDjf9
6Oc/hIrKsx7X5IN6pGvXYV3ZY8HmHmPcSXyGgMySormi8uWrxi+zo+NXDuqiXW/DSSWfbp7fVvaV
Uks/6698CfNzWJn5g/RuVCx6fdap0GqFh/LBJ0SN+Vu2+0I7zkMeOOHNM1bfe6P1hV2aAEpqZI9F
SDqUU4z92lUumwbqd/B5MxZAJxhMsbRcv9xwUuBQhfSzteoWbu0gwoOnxpm0fzrtRccjcsq02Bs5
h+M/taX/zsn/dk4OAyDn/3NMbl+Nvw3JP3/gl+5g/mF5KEU/BcH/NyGHArsKq2th40nxbXHTz35N
yD+rjC3St1QT3wZkpLe/JmQXSpK4zdxIFbdSCH7qP5mQnd8wSWgQDhk5wfQemrbvOAgff9fW5qLr
8LmlwcFsiuloSEV/e2ZnV9YZ2beiHKjHijqOl1AB45h7apSdHado36UUlBpEvjIerNgnLpHU8/Dg
Ol30kmku72OTTtNn0oH93leN07DvLrn/Lxu8dRtWZawXp9x/mb1uvPQAegDUzUUeHRL02W/DMHt3
Q9MHLwmB9pZs262dvKNZg0K8Cu5jx5MrCQmyDd6Qr2XiND3XXIj5rSwc8Q3tJv9emv4+znN9luE0
vHZp416zyOjZFlGf96NzsA7GxnDK4IviQihT+a4jp/lwo3h4nWKMmPaskh8Qa2qWi7GHWaed/Ida
APlZTbOjuNLj6aT91hoXITa4H35hGJeqlESbiZvF58Gwo71AFMCOogJiVmPluHd2IjMJcl1bIchi
/LWaUgusI0RmQFwk7xY+82npBEWwVT47o0VYAMmfrSS5Z2LY08NWxbt0zGPSgGGAHu4OW7OiE3Kl
i0I8FklMVZ0uk9zHY57YWFUsu9eLhKAXnHvKZ77N7OtqWshaH9R5PvRHngN070VZc+ijTK6lsoTG
aF5BEGim8NgS8+VBzaOMiHJNYIR5nQf/4PfXwS+aHTkt/BCGqTiFRLT4hWmB1OBiOH9sWEkeCEDg
yUPguFRhzsrOoC7s3sLEbWKk1PI+paSMxLvnD295j3sDt3UXHNk6QvhL9M2UG8V+yNgpcMTH5PPX
uSrbe5jI7TKd0gYahqgB2OK8rTB2q+7QycJJMCpN8UPQ1T8Uf0q/MzvdpCsDvM4PHOO5C21L5yNe
RN19li1jxy6Cy8rqd5L7wSmbtQ5n6VBFKNgSWyGHirEdCDiV3iY0nNbnyMEixKpCDl5Tao33mjW0
fGlMWDvDRZNug09ggQDrthgH0us4+8kD7PXZyr/x6dpob0nRpry3k1sCQL0z8XtWkJsEZvdzjHd/
VVgVLEW3GyBojoL562YsDXgNQBWU5upHV00xziQHWbDDMlruotK6cVSighp7fOkDMZPD3LnZRhVZ
weXttMubyazGTbvwSwvHdYgBU5l1sWw6K9rIJJsXhk84KZ1Cct2xQ91pZh3tLgRHaloQkyr3Skxl
l+Mcv9O1Gy1nszWxDZTzTkwN73s/TdiDB5fFfRm0fAPdsjHPNAjOYqVU7yydNgIIDLfgYOONWqeS
AcyZwvGup2ZxNVI2sG28vke9K3RzFIiEB4IUxXW2aD2nuUUQ/pQlxQ+huuiECzOr5A8y9c+WwW0g
D7JvAdmwlRSCxG0q1ZNBbfQ5H+kfVCVdLpTSWY+ti2drEQCH5VziUqwiGGkhyWIJH2OSVTYAlqHP
HvDXv4QU21LVyYXNDnonu/iKcymBZGTJZQQiZClTc6CIFUbHrtUCjjUZT97tanwyHSdZmcMc7v3K
1Ws7FwN8T2lfRd2rFbenjIbg1tsDri/WgnqOiQIy1Z885tR1M0mQykBNXwmpum9+4clVQi5mMdUJ
Z6O+85/QWPpjPYp84ialuKcwpnCvTL3I+DQ1Rhiu/Fjfm5j9F2Bh0EnpM/uexQyoyIburkeAvBst
g8rSWMXTJrI1dTGlWSxHRf8UmdbmXOAB2fptERyz1v4wBWca6N7DZooKDUa46dYg6oEqObwpl5ED
9DrSTsmRMc55t21HcqEyhIWfKflT3nNnABiSTt20TDgW3qWwJ+5pXoZxanowW8pMcxCxzbUZ1CWm
CL/ftCoo3jiNBA9JF9fzMubjf5Os0W2vh95NzOfeGvp0Neex+YQSnVPI6HbvvhW7jz47mkvTJDEb
qsbc5Fh6T4Pugr00XWxyOcrGmqxTzk03SfvH1HWoFUiU80Ggcd45TkM+gP3WKbBqtZsMz7pXystw
NqNnqGKcH2OruLX+GFZ67oaQyZzD2h2OGRIhiYfXT6oM0G7ALTOP761QyV2K0Eu1Qe8HpAYCH3Kf
E6+gKCGVRF2iD2ZeJ5sCyQjaZR49J0Cbk0VRe+oL419K1tsY0jt7yNQOKE4D7cKavhZdny21U+sn
h1QNKVfpI0PnaUcaulHPkNvtO00/xZ0eK3AmBGol37cmuXqitx4pHbFh7cka8mDDMQmaS/Jak62A
ZiSoolUVohk3pmbHE336wFGWPwHQY3faCwtz5OgA/bVdTRq27w5e2126HgwK53PH6ro3sxG34Zay
Nysz32YwieWOEoQ2fXU5C4D/6irR8yTKTODcurpp0SXA9zV7jGZ1Cx7AczMn/Q2TiFhH2cwxuE25
BSfsQIZF2+LWi5O5345m8TROU7NNszEGtYisw0eZr/De5RdCwN2KOMqhj4161Yg2Xf5XR/7f9BnZ
Nzv2v5qPT2lZfgcy+w9D8l8/9UtJDv9w8RD4HrQIFmKuyTT8y9ftU2l005ADgaP3T8v3r0E5/MNh
ze6BhLOdP/Xi/zsoO3+wk3K8kCa3wAtv2vR/MCgTV7vtdP+27jaBXLD4A4nD5tcy7Z9din/bQju4
W4rOLc0j8OcqaXrOY4JMC1ypXdpZU73OmH4rYoJDDdjbcCxnLerO+T4x56pFwWZ+UXNNnGhWg9tH
TYvUr5Pmvv5iUaKarUZlfY0DO34u8GEu01h4r4PrdjiTbh0UY2hEm7Ri5gQiYfinGLsOZDZBKH8L
giDbwY0qj76cUKsm75K3nfOVvoBoPpqqwTvmCrtDiAnd8tnJot6/U/pm0+pzMeKNcQun/yb13NIC
oXgMCtSYEDsVNTDjSgP4WjmtSULGd/p3mOgj28N+KECXEybX0MgLv95kfLaPccQacekAx0OYzqP0
mWI56o2TsdSEpeQg9vQMqG9+WzWPAi7oXvldsrUn+Y0AIL0qfgrNz8RZsBhA6G2lnT7NdNk8CAlX
bMf/4pxmMu3FqiPnuetKp2sXLevcdWcZH7ia6E0xMa3cIKlI6GXorJvQDmHlBeRvdOI33lq7hrpa
Zu6dhp8G1a73rX2PAahCKwqjF10E/iOo9uip7WY7IB3fObfGkdrLj6zUFGkyxJW3YWyTteHY/hLX
pM97UA8kuabyIMIqP2Lm5r3sC2DhNloDvqN5Ho9dD0ZsacR1svZRB664z93U3EZx0e4yi0VZx3Jw
YXcjqINRk+sLZrxTbtQQwJujiCq6wn6rtYPapJWhn8LcZ46FwHED4GG+z1/SNuhLZkT2fCaldi5T
93rsQNSrrd3L2VT7JPZo9SkkTVHWB5apNuaTQzf3PNpVYEJAVKxdlPloZKaLyOohIu/TQV+DJBLr
kM4DFMlqlDfi5c3WyUEpEaDE275TwSLXdCMtlGeP61xHw7IFg4Xc7j9lkweOxN6TGTh5cwDGEQXd
T+lpaTTbbvph3KmIDvgSN6XI1LNhJJfJYd5seZlNDDRhUQzzu2WOeuP7acT5Y340c6n2TUslnhaN
vGsKw9zXHtMu20P7cMMjAJSwMKob8CAKiicOLqw9nHAVygmB+L3ZcGnaIrefw9n+UnZYpBqOswuZ
dMbS7eSwqUq/44HmOHKv0vFrWwHBI50RHxsBB0LrAuwt3vUKfKRy637jYmfKMqNZpYVRLuPGwBxc
WzLBHZd8B9D55k/AdMOIwUw0JjYunC2wCd1gXAFEi+/Km71NpXO9baR+7FI6qNhRW2D5vGjp0ib2
wN9eHiUJZvKsU1fviWr33+tbV3yQsC7xudh2TT2s6EEnXBrrblc1DQXa3mPj5NcM6AaCKZX2vYmL
WT+RzAUnocKDH49XFaZ7MnX2KjDndSx592N4CMHgPqum2QbzdJK2waTp9dOmrfNuPUSaIofIfQGo
xgEXZXtlFfn33DXbhV2OeFrzhJnKYHxqLGsZdkItms7jJpgGJ9RudikFBzxWiWib1CVfTE7j6wKk
/dKH9s13q1ZWyechtrYqcBwmYb8L2vyTBXoK+cYMD4Lb5aFvaURhwyXPMN7kjlqzZMVVYV1wq12Y
wKie45fSVXmeAld+wANjpdVHPsY2qYxjXdvuNbUbcahqWJZ8YO2mnuqQvvTkzTTUAOl1+pF0hbWL
fUVVd0q+QWB4WnpGFB6ornXWitv6BWGCoJsW4Z4ClWsk2stIVmXDbSI4VtKA16wy0b1yX+lX9uBH
w6J2OnmWdj9wAMu6Lc0J3gbCYH/2Yi+5AlYJT+1kXnVrdCtXFu8qxlcnw/6e7Bt2VwZs0oCoy6W6
KlFyd7khdnpTbqSTIVhiAf5gB3MGd8zTARlmyqxwm8ruKS8zsbEhvz6O2XiqYVwsJ6uTz9hcn704
TBe5MXwoHb6J2N7bPV7k2urrTZFz1EjsEX2y3VfgKfB9RLyLjcuSIW622Ew/S2/21h4BDA7d9lMd
+Rlf4Iwi8QK94eg1o3lOLOfa0/GZq+QFhy96Q85yv3Ip5VL1WhjhF0C21Fm51Jbd7qW1ETwEytmC
/J+uEx/dDbsUAzshn/4li2LrLfcCsWodn0vNwM5IBvdEPfp6aLKDH9jdxhsa+9gKGSyagRQwYYQq
WWZzHrBw7PU+qbpdV8vDkEbZtstxkxFrqNmxGBseZvkSIBKl4XSW4/Bwe/fTNfi8bs6S4Iwn2b0k
Bfgy1KDmlPeYgNkTVetaesnXehLsAO2elDEbznLMny0XV0hUncIBAilUqnBtt93jMKszncvF5zCV
uzCY36SfATjk9xHE1LOl6/npcZidvdWSxXaTKLARTTyN6d4l0Y7xFYyATqyjl3rsFgxnZj0dO+9R
1ddXx7RAVRttR6NfkHFnGgqnfED/4gRUtfQZdDzX6pSy17nikGlZyAgk6vs7Oy6jZWrbNWZ2M11Q
AvOcGOPt8TzGq4qVjxHgWTd9+4U9cXlvxjUpYQyQLttxEAf9lYbDYB+qTB+mwXl2J7P+SimQEe+i
ouyzjeePaH9Obo1oEeTihh3PWZsm0/ATwMODlfgp+7GxuyqvfABrjIKYGZdiTvr7bEpfFduoTT+R
nW60eA2Umz+xPT7YhtWtLX6920Km+cLt1d3dqoUobYIjOXpRi+Bg0PNYDeB2c5EugqDOlkWGnJGq
4T3E1r4uTcpZ4mHMXmiCROMbVPBD9F686m8QUS9x8g9W6ECsRkMssj54dzIPL2tQ+C++j5BB5hxo
lJ/IpzIuTcQ+U23B8RbAWydaOzDSjBs+MLaxk5NtmgAXrwz568UtVa6F/AZK5+tsGv41DMvhlSUJ
VOg+Oedm5q3mgUe2L2uLvHjauslS10BOa7PNj1TeVzvZQ0f4P+ydyXLjSLqlX6VfAGmOGTBr6wUJ
zqQkKqSIkDawUAyY59Hx9P05K7NuhjIr6tbiLtqsN2WVlilRBEHHP5zznaUro4tu5Ps+A6Kl2W69
GQYff3gBDJjjNh6uWmN6+8V1mk/AiPYVno6nsYNzofsJESX+kiVnGEPfmsz7yumMOB+tBUjPcHiG
UoBmy/R3td/KwEb8uAlrhwdE4jssO8xxHdsqnhC3h3FXsh1lBGg351TvwGb3nTyjRPP3U0UumRs3
X/Oo0NfDnCf6Q12PNKTYmeaNicSAhLF+ivMdgWDd1iqsjIdXp5Xov3wydh1pb3NqwY9iak25Bvjv
YUuxpMkk1NTfytx23lhBx6tmIdgFAkSz0vScgmHgmhsKnb2AjKcAHpmnLIQHDyIoTeMedijrx/VU
tgNDaT8PCioPwqUSMoShh+nFFJ9aVklbjGjRBwaCfYuBIPfXzMw/stE/OMb0rQodZ9fU7hIUfQ36
n7CaQ1gy01tmG121JXZ8akcYAZh2krEO8gr0I7Si17En4NBYVL5MHZqBnVeQtuj016gw9rGFNUKG
db9CNUi+QW9Yq7hNxyMAuk3YmndpnJrPCWaBXV6jPk/iojqBaC7Wmet/kAsZjGPTPsJet3ZCf0MR
R8GUhtUmLcJnPQJol6v8GNBYgRPXddDZLYL5FBGzI8sNgsL9UnLfFS3aEkQ8+rrCDwrpCaSESu/B
PmKvSMKG8aaU9ksWv2L2PDsU+FvhcYkLv36eK5I9XcbJsOKL0+QkoKd1r2C9SGmI68DKsYvXPBPz
6lAxcfSnwtphc/ual8NzVUv7XnOWK0gF0Hoo2bbzBGG7rXt28ZI4tdpuL1o7w+5ccKHmU9ut+rwo
nqHKM9dnE7eepWatUp1dGvTvdRrbGtjrtKrOWbE849eZtxhn/HVShQlGBPZwM6kLS8JdPucOTi8y
BR3S5Z5dPT838WDdtZZPzGdT/qD47fC6dmDYFpLINOYeszXezwh8tgtJ4s8t0JYgtwaC4yzoV9gH
yFtryNWSWppfGM0xKJmIRvAFRjfHC99Ex/bVz2ZnB9RjZpcLzdXvSDaUOWyzmXDQe7KD7koyuO4M
TPdF1UzrpWuzVWwJeWek/hENHYE8DitMdxzZT/judEbW9a2i38h17cXwli9R7TCp7gasiDyGjTTb
TvlyCL1sJA5D2+UsQzz2LCRGiDN87XoPouehScxTOcccjzGMbQaFYgsYCPq60Zo7s2e/XWF3MNP0
hFaLB2gqjiLznm03NolwXb7M7vA1HKK3qmJ77lXmdegvbhXiKF16Jsll9KppwMgHKz+AwF/Wkeme
2Xt89nAMtr5f7TIejisj8uq7MER2o5VCP1tWfU0nqjOtS0FEDwuqBMwx4i4Lq4nyTHsYnAagRlbM
i8rxI9yOREiOBqExeJOe1x1a7uBX2cbfzYxIBTOcgJWYRodnjgitcRXbxUtepUW1SRK9uOORhSVj
rsycAq9q3cCI2/I69QZkBQ0itUidDKsD5NJ1bYDMW1dZX78Ykw7scWJy3Np18zwNxD2OYzweqKqz
g+/G5Q6IjbWt5RKdJjE425YoAdkuyKAq/973hvShTDT9h510w2mJE+dYm167B3iUHYcKrbxNjMiT
VWJLZBD/hR4+vWQlSokwEvfLEo3rsauiszkjBBuw1V904Vibhmi1nVkR1JSOdEuja2nb3ifipEXh
EpIbvhtLOIHRDPmpaBCcsXJBFzzALixNJDnW4GGrSM0NGKXw3tF7R8GE3rxiQCBiuF/cKOeKUdRe
IEqU+zaVB7sdibCaxju9qCgrupiw88xHake4Y4NMLUgLsEJajcXKoq5kRcmv7/xpPfDdiZyZco+u
f2sZmCH72YCpBikFRm5+oG48IBUgAJXY4K3SHG44zQFCFXa5wVa2S2P28FLzHodUs3a0wkxczDl9
GYllo5K2RHbhUa1S0+kW7mTnn8qu9LCxplZghIAoBqQN2kj7waKtObmk8mEszpN9l1lK20x8WdZ3
4oS7qcdibf5oluEi/bxlLBt/NpbkjsSPcKOCcx/Slo8RGMCKaBRjQ1ApQSmThuW+gl6YNZ52IhEC
1FNhsPIoLpHjfqw8v9tRXzfrWfGmu3nelrrYRRPzDjS+9DJ2LLdDRsSM5g1I8ZL++1LVV6fqyV0j
caBlTbNA3mDKQJ9lmCWeOaBcUx/z9sBgOWa3FvHMqWyLcB+Dn9osWW1TtEB955u6HjBkr8TQc0ba
ehtQAL6NbopRyT54VvMw9xVW1U4aAS3kiSP6Yx2O5dYa5g2tFneyDpegHzuoRDoKqEUfjB2CPMYo
Cw9dqzcPba3jhsa1Ceqb7QVJ9o1e+jQ6S/mpsYjDxRA9QQXI9SfOzkeDYBDeESimzJnovLxpzRQ6
DnoNqBEozYGJAMm8yXSMWSivbKt8g5vsX9NI44P07B1iMmLOZnN5xirw4C5+H8y1biBTEcjkbXdl
tS27NQpl7QYJhXbtpk9FGH/39OauW4xT5jlfwFRs6/xLrxc78jl/QEepaXMTCU1gSddd4QdNWkIe
q9NgacYfda8wPlr2GjdkGTcWHImuBnjDGpahisesZElJzSsBeYKJQafJqfUK5++hjTmgka+2zryu
heXes60xjho1fb2aoxxR90hTPgI34z/iSV4jbSdnpUar2AHvCuLeXU2Nc6pBobfCBpnCfn2YWYtv
meJERx5ZJFQuusvGUZfNcNZIstxZHdnISMus9pDkTfjgcaqxr+v01i4ojZvYW81U5P2TZjkFhkSv
w0jYYvpr16YeM2pz6BEkx4cxJNvU8vWGiT/XyEa41UaDJsWZ7YhF3PjsZv05ZG3CxGL1PzKvJ/pK
ZWB1/1sJZb5SXHDOxf3/+fkfu3/8c/S9Uirqn/5hc5uhX4fvrXz83g05P8ov+v2//O/+y9/DuP6d
UgWxCC6Sf61UOX0v++FrJn92ydx+6I9BPARm1+ew95W4RMm2/1B0+7/ZiFgwzlAdeGoO/0+9iun/
pluEEgohTIc8ShXG9Yei22EMD3PCR+qtAy78z/Qq+nvPmUfMnGOoeb7po6N+z3M2HTNuvSWMjiN4
PIAYTAivkx4tuBbKfpfQExxH8cagBT1uY4EfBmPukzow9nuwmuPObPRmhyYRZP2fLuPfmP5s452S
xvIM3hzeIgHb2tLFe605PnNpZ4bnKLhyXd37LHDvvcVBOYrtxc5gF5J4A67E2iS4ePsIFaxW4+0u
WLSH37yy1K+dbntNu6mlW7ifgIRFdzJuph4LTqe/FHHcO+0mH2v4dCDqgc7aKYAzxKR8u8jv7TVv
Tw7EEvDMAqsb6PlkZTOrRzdrn2M5RqzctCKdwATnzSOM1lwGbPAQMSKH9oGDDbqSjaebufWf8OvE
ZJz4k2c+LLozPPsVHIKpbeBu4MnJkdBPafNWyEIQtGDSt4wWz7p1wlNXIhpEQQgJlwrgSKh1nm1J
hMpzhNOmdcWjHbCem7ZlG34E9axBfVjaI5WEvhsGs/uaYOC+9wt7Dpy0OxEECeXA6eCSJPOD7pP/
wAiuJ102hvaojVqQuAuTlRzt8V1jmfJcRjGmZYKikTTr1aNm+S/CTLuVBoi3Yp2R89wlo9PlqWVP
+Ngr7boMGVsCN5bdZkrG+Ry5ywcxRPl9K4eEVHvAhKtuAh2zZXpivdGhM8StYxAR9InLejBF4jwK
L6sfR8KZaRA98Bnj4pLNYeKHvrAO78znNMLwPOtaQvHVbBBIGDTU+fQkhQCCEZvwV5za3lGqlNua
xUi21luHBwHSl81Sujom87De8ESiIl0E8dYCQgH6lWmtN5Fz5ao3J/zy7TZ1c3GMdNM/AjbxjjHr
jigIS5F/ronGeapcBBPNpBNFkA0aMp0uWe7M0pjP5ijcb5EbO1sLz/sGzT6ITAMMYS5HwJhJ1Tv0
0KO1XZqJXq/O6vhLxm2/Mo12BvCNOH7Bx/MoXKIaATEx7Zu6YZNbiY+kGcYkYdolZBXmpUvZQ1MH
LYcrAcJR1CYxtzSrpHA7sdqW66WxnM82v2StzRDIQ88fNrCy9S9GxDy9SKX8rkKNLg0pW4E3z+3e
qi1MHD3Klxe8VUu7DhHhHozRSdugmkzJmKR3S7nDU0Wt5NodGwujKVwDTT6d5kqYvgzyKI+WFUsb
7cmeO2TWFtjOg4/6/uTXdmVvZq7jYSTVla0eo4QzMPnyRAvE1bNIhV9bo9JQjbTZ0rDhr3uh9bWY
rIksXTrRpwWY39nPleO8XprsYuNI2ZqVT2i7l6hvV+xBOopwkI07tBomafW9P11daNQ2lV7lHLK+
ffbjaXlzx2UGRtpZB5+MrRVCKrRpNXi+O07C6YWcEY8HvkcE06qAT68HWdJm/hqfFe1M1bXuaxm6
OMLtpqXAq4BdjXe4HKzDrKMSoFH3XHgkI6ODs6zc3lj5chwPVeRUNlOBnNVPimTq3kYq1hJcERn3
GBimq9OOIArRoI2YDMsuvwcxTB42AyfYNYS4aOg5dDYUNVqZO4fj4FRQkwMiYXn4EWtbQ9wFq1Q6
bcO8hErbz6wVmb+rFP+J0v67mOLyQB9gtQnlDXBuNoFWOQbGhd5/MuKYOnmC8KKcBZ6NxyCSQxEU
9YTa42ZBgJGUfU2jHmNCcjMpIOpyHli95NpnAgMXpULH0WCYytzg3owOUd067dZS/od2MZujLPTp
JfJiXC/KJ0GGWbNHchMsmsN2JlJ+CnGzVkD0tk6xT1KhO43tB9usMGGEuhNfddswPlVjkTy6DPT1
fdd20YNFA0u8h+yZOzNA7F4rKElsaYnbsXetcn+EygcSN37D4g7E86XHgYMpSQc4yAbaQzKcoeC4
12blKrHHjpeDizj+4HzHpKHFkKdc4taZs/MSkS+Ws8XZvE0le642A+XaTLhZOBvmA2Po8POovC5j
xk3HOc+XPEPbzRSkUup2FX/n32wyqXLM6DfzjCsNZaTp8NQgXkeHMaKXOfWe49w+tr3mxacCfyhy
Mcgrxqi7my52vqYmMvDJg0SRNbP5EXdEfWC94T74ZqzzqsVXo1F2H9/OzPsZDH4acvQvdn6OpBfi
AKrom1loO7ZGiJVeaGyyGHnXMH/upF25OwsrKD+wzMZ9yRfdWk3KiGQrS5JhAOstYokboeV/Ek9o
r6kyMrWGOZ8su2H12dUxRifbH7+OyvyUIU0I2qKiX6YueaN+r75yl9rm2rp5p6ybj0oqS1VX0dqv
eJy2J9NTtizbZJ2+ZhzqWtAbNWkF2DV8cytbsvuCGQvHRyclHmHTKIOXdfN6yZvvK7KUB4y9FX6w
/uYN82J3wh0NiWpX39xjJFK3L4mylKGk4OOKv2hWOt5rwsoepXA+ZHNoQ1FVnjST1M6FpLAYFsTN
taZc1fcEA2C+6OPqVSp7Wz9gdMP5xedFECD+N81My1fTbgp+J/Y4QxnlEGgyW3CVfc5rOv3ccZzx
LVL2uujmtKPuwnWXe6R2Qwk1si8Io186TSctQepq2pr69RGUruYizvQY0Jm41mJECtDoNhqr5scp
Fv1dlabyajl6gtVmFEwpOx0NZpsb2nbowBP5Ew9rwpQvsV3F2PP4ip0VRMwOkO4j2J/gXgBjKAjh
IM1hDEIEiF9xtDRvns/mlGhqzT+6VjepAtMGCA3hz0c9tvQWQ4p2oRN1XAI7qsE594VYGLwnOb31
rC2EI7jAac+NvtgkDHGOpOu2RPOwpjxpPxkpUL8rzF6mmQMP/Svf2gUSEfdAuEE34BzHtOVJAGqp
bPZZw/WEmhrGBKW7FvVXlZveh3nWraBqXFbDFqrck9dmHLSxD/7Xq5w8vcAJyWYgNW6BCcqbP4LW
bh4xabmvDWlYu8rBNbXKkkz7Ch4YeF/lNuWu6VoaP2BMwlQNJo+Mxo2HXVLU+oNBQ1QcvRrQajS4
9Q/g9haZHiJi3e6luViXpMGtOnMgp2/GUWb2J8eTBgLi/5GG7ZJ8bauu+tH/3KLd2q7/6t/+H2rr
0OcLEBT/uq379L3r/xfijigpf85o/v0nf+/tXOy1huM4CJh4rmDY5Zf+0d0Zvzn0NB5fG19HffVn
v674zWE/KJA+4cv1HEW7+KO7c39D+ewIQfC3oAMk5OeP5vb3nom++B/N7t/0UI5Hd1n/SWOFAkzF
Q7PJdHX9pgP72Y0QSWvKyzSKD13hDqfKK20kDEbdnZC8WMzMqQLYtJn6Y6drmEWjHL33zDBd6NM+
i1sNcDLapm3b++0HklI0kttz/2Pi9fkOShsG2YT916ma7WY7OJjd2IbH9qEL2dtuh1QVb7amCjXf
s3OWGJntBKNPzoWNAW3Pt/FYetnAASEjHu+FFz2Dh/bD1Wi3ynSUfvan6aPe5aGzssIOxmc/Ug6S
Ekf7o0EJ4Bl7jVh5HfuqTOgEym7a9HDFRwV0x2wkm+TMj+h10FJA72oakySs0y5g/jbtW7MhEmKS
JUJjU3xa4CaceF7Kp7CW6rGBcdJgLdCs/EW9c/b7hKWRORckeppvAaKOZL9MsvgQxTbKWRMTQNrx
r13RUNrqyXOVVfYqQmN58Sy59UgGXWtAfIOI/jlClGL1H7I6dR/CSoe7Z5k0LRR+lr6t5MA7zj1t
QcRCao/nkl1qsMZbObLJA/7mW04YsImK9TlQCRfpivlpyLJ6ryfx2bWkQdZufB95y9gHBusVDJNj
bDDthd1YUpBb5561MZa2El+157AcCIt+79P1P1udTFOO4EXfaKwd1hyK9LRtV9p8HvZwJjdl36fi
BReyjfmjGjdZ2H8MSymO/tQ+ywyPrk+B9dpOqTzqMY1hIb04sDM0MHpvB0A6osfOKs0yGN0qv3hp
0dzB44TA5RPx667qgqjcaOich4wAacik7vgStiFEv6ZKNzYD6jNMnu9sRSOyQ+WChrVJIkR9aXec
faxnKQ5r09Pnc+4QiIp1K0SyqoVX3ew/k6lTrrGFZYcY/BeLgF7k43X2o6r5QthJ9yqmZviBtk6/
OmiET2nUmB8I5gQoRvLwmSanYb0/FlyyCcHNhVLndWLJeAdlU9sYk/hulcWrO03kPDIUbw5jSl5K
njDKZ7/ErBS6DWG7UTw8LRr80XQMcwjuYa5It8NQgFYe7HSLZhDJdw7i7xULSiUCnc65RnrVdPMq
U1kDC5/yxnZ7FP8levErjz60ZLCfz5idKYVmFvTXsTYeJlt/WTqadiZ+CHX8DU6VAgGCk9T+2mJb
3O5GBso7ERnOJzv0nrB7fhfkViIecfN6w+4GLG4+klkZ59h9S99LWPE5xj7iZHzkN1B+mF18BzmL
ftmf6HdQLnEzkz6zHqJuMi4dZuVo54VzG7FkqF+KRKuHRxSBaKJEt021IXwYiXhdtU1WX+RojkGH
GpNe1iev04wPGbh5PIyL4RX7gX2xv/bA51IxwlfcJB0emNUsKvvS2Wa4cc0qPkAH0TdNjdTAcTUt
0NndfrLaQtqrfkF06mokkXfxDlYfaxiHYscOJe2ikExSVA5ENOfZ5xl7cFCkzXTyEndrlT06mVDq
A7BKC5JZm9pX3NGKGkCArDOxFPbGzFqnTdEc08wkwWcY6t1ogZsb9SK6sJ2auALpsjw1ubAPNuyz
ywxI8iP6j3jITyCsInKOOqqTRIX3oXwttornImemLLMTVG1nHLCJLhtCResTa4TqoudmkzB6x9PO
KgsZV2ArPt4hI2eUk6ptrqbfmvRtHuoXB/JrbENxXct6kbtQA9S69vMse2EkPqys2Z1OtoWqjgPi
Nc9YIMfjgELVdv12a5CAx/xmvMuXSP4Y8ILzb113G4MQxBud1MNuDruv4FqawHFjaG+xQ6NcGWI4
hIXMidEJWxLlh1ceLGCN+xztDsMPvqVhpVF/19PkrOGz918N5KZ4oRmpna0Ch8sY6R8iCGF7UyvE
KRFuTSlI/QWuvcDYBMul9jA984DdYFXHmlxq495oS3EQ0tXRJ2XxwZmIV3cQJp8QQYgVxby37Wph
MB3X/dOMc28zGzlCMwIZ3S6CbVj7DDXCNvkxJKQ8ryRTdKwDPcW1jgvdN43mALEH40YKpDeA3PjQ
6iCHq9lAzMZX9BLXUQIaciZNN2cDIZfMD2wj0fERNYxmhuZEYnmzwVzSfbMrpj4RTfUG+EB97k3q
8GWw4kO7+BTTfXGI7PZb40fDZsimt6IANyN0qaND4XGjt/HBo9/dD1NuBszM7pjqPvYdaEoT6sLK
G0b7SrFesDkgA1Wmj4PotOsUpw8z1/UY4kXm25jfRW6xbGcng583J5HNAm7snK3NCjywMp/IM3sc
esUglM8WQtzVNHBdH5ltRc6RPAfJQq4TUbUxeHKiW0xmWHe9MCWJfdZE771BWLeITRz69fKhICpB
+zx1xiyZPLreEiR2B1t1zEqXHXDG2s7auNixJFKm5IPtojkLFsYS5qrDdnY3ZjpuIrbiJkvLlLGN
QND1XSKEsRlILs09zEgtDuq0xfZTD/MnRA7z0QWZfEJe0O0aqTESHgt3xhIss/EonIyZSwEuBOBO
3O8ZyRIbW3BiMqt0vhBhQ+B4NSBtQz9kkoHlFo/eMiTHQrAZosPZkAE9bdEkRt/Yx2i7rp/sh056
DUrZRt+aSlq+KoBeKq4EFyijvdjGIoo+MsKsAzctkP+S2EDRUZjWPmkXtCBisQemPQPuSJ5uNDmk
l5js/4Yi3vQGOz2Et3LwPeAgo9jaHc82cs5i4JSdy9BRTWmPEu1nFCxeNw4HKNjDCamKdtCaxqHw
CwXx1AJf671uaw5Rxsrft2UEChfA8xc2W/QjAZxZ8dLZaUycXirSqxe3zWPqp1MHSwOkcEUGE6JC
uEctlts9PEXYyU02w8MAA+AC0Gpl/4lpHUQAglrOBfRWW6lB5WdSeDHld/YO0+uAoQnIKZPvcjL5
eZix7HrHfZRoyjWWEDyB4KzAO+kQ3EYF1OTrgkXHwUos8YlRdrqOakGvGw1Mb9j4WyX6mawX0Kzw
z3B4LxuTi3SCVP3GQJ/hC5wzoAPUWw0eJgGM18fdj9gbmTdibGi/PRn2tUopKu6ZsQEYc7J42LAT
vtT2VG+R1PTnaWBN68QenqrS9Oxrl7dDtkFrp/RWbBugZZhHpFgN22SwoN/m0ItffWruZ0M67im0
4tJZJ3LETyAozQKEmJF/KQQTEEO6n/vC7D7hGcY7FNnWNtfIyDBmWxza23gW8LDzYt6Gtp1Xt/vE
ZNVf5IZ/yW/TXVLK1j3MhC+cp8kxYRW+kWooPN7mw9ltVqw1am4Mk4YRshomSzVWZuxvbmxnIoJE
uhnODMbP/lwwP57H8bSo4bRUY+pODazTcprXqRpiV2qcLW+TbfauqOBu8+5ar9tNo4bgDHoStCAM
xknOQDyrhuWGGpvXaoDuNUv9ob5N1TnP0x+k8HRPtMr55+g2f7dl6h8rSfBaosbzog6bLbHGzUmo
4b2pxviTGugbarSvLba20mn6N1IN/lu1ArDtcFgzh2UvkKkVwaSWBWmusTZQC4RarRLQp5tbjSj6
vm6w1qqFA2Oe8S5l3nLikBgDvoB8WdyRhfzIyWdm+KBircG/UqSkk1hIMNbZiGujAl9JxWClpzqh
RskLgdfXJ/omzhx7QdMRT5ukGZwfY19N35xijr11nfvzBefGbG6n1qq2/7///+8YrHTf8DDm/+v+
/1wNSfcXVNc/fuqPva73G7Z3A74NjqnbavefvT9gRIQBnrBdj2A3A9XDf212TeLoWLr6mK/Y+4Ld
/Wfvb/ALfSpp2AWGz+LX/49oiOa7zS6KYtNiJAEpgU2xi23959afQJwJirveHmwGV0iPUk1/JCQO
7u+Y1NuqST1i24hIeOs0N3yiUmsPkmcSSockPHbM/0EUuPq5Aj67I7d+VDNltLYez8Anr+ZBRwyS
DVNF9P5ahxJyT7k1fE9bgF9zHOUfidnpN9DA0X1TiF8qQS8QlIY7Bm2Da1qPRAsHv9AW7BT47Idy
mO/+9JH93fjj5+EHV8DChWXZXAauqan2639GMaQsa2hO6/rAqml+AAjg79hZ+Guj79X74u/+9eu9
G7bcXg8ApWkx7vFAoL/DqqKRFjO83/owacSQoRV5UxbndUIEzr95JW6SP4911Cu5pqG7oDPx4xnv
ibgLHtGF6T4pV2hYA6oeySbJ1naeGSYfRiO3djJOw8f/+O3BjHXRC3AzeUKot/8nv14qDPhHbJ8O
RHoSoKEp3EyHwY8ZwGy38h9akn85u/qbi+nSZDiexfyKgvzdxYx8b0pKXFUHHEo2+OL2VpHChrgf
cv/p1+/sZjX805hMXU/f5duK8k34FmCRn98a+aJ5XGQiOTTxnDM5iNnlB01TKJmfDutBxvP9wDr/
PHXZuF9yt69pObHe/Prv+Ot7toWi31oCRQh9zbsbNidXRRYDG6MGDRyDdjIEAjI1wiffqRHm/vrF
/noP2UJNLRF/AD6x3is/WhblaKyd9FDry3Kt6BtQdPENruOaPkl2CbYFt/Qz79+87t+9SdehC9OZ
m7qOeHcuZVEKih05Iw4qfCOrkU9zModpWpUJYQ2/fo/vXsuCHC0wraKj4eMl5ujda1kUi/oY48FK
2OejhaZ2WdWiladITubzr19L/a4/3UO317J1QH+W5wrL1t99eNTs7CjZ3RwWuUw0vGwLjgx9xt+h
Qf/yi/FeFqPeEzgiODYcMtyuxs/36uDkXetQNx1CYY+kv03sE1cA5rG6j6b9IU4SuocZjBs1PwKS
cMOmNb78+r2+u3fUe6WL5qDTGV474v29w3I2I6yp52/A3MCCHCeQUgFHl5C58rGKPNbZjin/zXl+
u4TvLrHBEeQwNIfvK7x3H+cYOYy4Qjc5xF5ofmLIVxwBXcu7GnDsrjXrElU6jTdiSzkTxBNOgxwP
EyFM3+DXNO3XGtTMMQsxGEcK8hsmIf+zpNr111fn7/5Omw8GiC3VAT7rdxzijAnUtDBy2guA5m9S
Dla7Hpvc5yPCHuxAsGUFu0KC6RJXUE3ZRYwGqG+zDMPDkFXWye8JioHoaN6pWAB364xxlQZV7DPE
/vXf+te71oNsjqMbrRW74vd/qiDJqOryKTkUzL0ogyNvzthddv3m16/z12+ixz7jhvZWgO/3z8ZE
M7goWpdAfqoI604W2N4l43HlALY//Pq13h/n3J6eYFBg8HS00copBd+fn1TS6+yOfASO86olTccL
6Z5zALlwBDOAHMQg1TNZePowuy9oc6MdK83+31xYXdwCy36+XTHgC0wXNkUBf867p0re1ijtSSPc
u8PUyoObGxymvc8wBNduvVzhMos3Ow6TdZIMODdlHacR/z9rsejQ8p26aAyP/jDIhx7wzID/I61b
LByEWq0NfBUXghsx0ySN8bjkZvhjBLj3EWj8cgHwRCqA37SOwnXg3yo8+zS2ggO3Kybj8QbOx4xC
pJru6eeYVnQIRJ1oT5o7LVd6KpORNYKT+wId6pc8lOJt0SjjoGizJPfnMvxReJpdH8uiYfZVgoDa
L51OVkbKlhPHCG0+NUKVWQzZGgPPpB/qXzFwm88TBKgGbyl+93U3h9aPHHfOhKNnNuNN56XxJTL5
Zls2R4vejsnbEHN4EzVp/0BZ5hngHikbWccKAginhFkYASWOtZssQTFUuozRPHcwNmXauC9eM7Xe
I1wZ7je+/VG2zSqflwfOSO6DQb+KpmJwXxZohMHMbOviqp/tWHSDeLVN1PvJhJbahdf85FemvPCc
yT82jZzub5c3dKZ+Y5SxuNYmuWPHaqGPO4R65JhHQxQx/hOfPpmQ2hSl2e20GnR5avuFE4oNhfaK
G5I7kpmULhDV68ueMT/XTtpe0q1bIeInjNbWp4HBnLY2IlE+mJnhKpALv4folfji9AAcQSImb61g
g8O0koXazl/8fFnh5bc/QA41n71ybI2VZnBtC9NI3nCIkUsF2OcLMhOy3PnSIKIPk2K54j6bYYhk
7fwgxma+TwgMigPX0pPX3Ok5mqDzfSRV1so3proPi6kKmWoA+lkzceoTwqZ0Chg632VbjoTHE8NB
vF40SaTtIa2XXPXduFwLW0M4uhTUOUNMZNk65Q2gAsOsz7yHG2wDWbL+Eqt8LvwT3L02SIKHNgRj
th9iOgbAhNoTIRdcMBExbI00UjaY6G/8BaEO9Pb5ntCUBj8WTX80LYRj3tIstKq9RuDWD0IFXiCe
tNZQtpLAMYjD0M1yOQ4N4ysoGOFT1LsbLKpwYlWQhlSRGqEK1ygWd5cljISakhRAoSI4PJT2ZEAX
EMSI54BIYwZCRXYY9HxrXcV4+DPARRxKZHtwVY2P+NSYKhD8keokzqkoEBhm1RG9LmpLDaJppiJD
moK3xSi+XccqUESORIsYKmSkJ22EqZp5gUV73869h5HUnINRhZPwwDG3dpM8OyHBLbKrDZYF+Zox
n72uVbwJAA6xRoqusGDCgWiO5ybx48culm9+bXypB4JSUq0wA+kAijLQnBygInxuFO0RZnudr+Xs
8VQbauOVSeWRQEDlrE/uYhXOklnO0ziGJyz/0ecezv0mtiRRLnnBAWypGqkw5J2TmOYFqGhz1ZO8
O2oqEGZZSBd2GwnrwPo9M4ZDhAQZYGD1XupVipEvHJnUSRU3oxMAqa9CMr3Og53zB1U5y9TVKI3l
mRG8iZstD5nUjYZ/Yo7c3FMoWfjZHSWcdUX+DHEgemaPN33AhED9ULFJiFD2L/KSuYu5CQuQ/VbW
e99Ik24PONbIWm/8ghelir60kXj07Gl6dCcpN+YyDBv1/AFgdcvqSeqmeOh6REEu3zQsIAhojZWR
4fXALLKPMhyWZVaS/+PcooCsEk+VFfJEcCPf3dcprc/A/Yd7gxwhIuvQukArYftRG8V9J/qPbr4Q
S4vQVtEfmPhGsKjToL/FFKFpBp2lsotKlWIkhrljIzREn/o0mk4mYUe9Sj1KpwHDAeYO/9VMZ4Kg
7VtE0sg5eSj9Nj7CbcKuZEykKS1jwY2ZUjvQIuTaNWewuylk+7lUSUyigK82WKX3oyf2DPxcqRtP
RmG7n+ZbkJOwlZ17IPQRJzX1WDk3+3pZCDvTGufaqjwos6rq9f9l7zy2Kze2bPsv1YdGBEwAaFTn
eEPvkswOBplJwvuA/fqaoPR0lan7UuNWu5oaSh6cAxOIvfdacxmajCgqaP/gj5LgqEp2zXtlet6W
QPbpVGvr0s1t8t4+Q6ewPFygIyvYwpBI1bkZ2VSfMVWBFVgU/0t4lYwa+WDEBt0HnKUnLipwYQeC
IS9hOHqMi+xv47zkYQGgPo4MB3DQYd0kswWB4BKgNQWhsx+WVC3FWH+LktF+TIFp3zBJtKD1yuQY
JCRycQbjjZXjt+wDue8dcrsMv7hESCLWQe6bN2GdOQfUfdbFYo2m2z8794FTy03uDeU+W4LBspkQ
xk7zk1hoapxlS4KY95kmli7BYhHheaC3Bxr/YRuEpE6N1lUnCCMTSywZpMoSxMBnWtn0mVzGYCDb
Z0xVXpxU0cRZIs7gb3nlJgiwA05LBpqmHGfsNHQkViwRadZnXBp6dt7pAASaRZnkXFGxk/9A+AEF
gCxP2ZK9pntdXQ5Jnt1UytHXHs6pg1W3EZ5PktswBjbHwSPMjZEU6IYl4C3pCGGwwz5/S8kCVdu0
8usvdoiWRC3xcP5nUlzl0sGFyksvKcmaJ7etvuZ89LapS+SDvjObiAiDuX8VSBKBShvE0YV454hO
koTU1VHhgHkASi4DphMEK2+54jG9WfPbYPgViQ1VAI3Rt/Cnh+F0iXy3fHNl0Z/mMUHt6PMORIA1
76clOA/hrb6Rom/fkiZlza4z3hosAk0aMkKy3Tp1HrXoCrf9BquUSaGwMXN+RAZAah23WcSDrQvK
JG181CoqLkes71cxqopHIwz6N7uJvZew85titZDPM8K9Zw/hmzPlmZuv6YgUB0PZ0wm9tR9uc9V/
mTScNEGa68ZAYQJ6vl6Uy0Mq1+yiMDwwNtjorKarYdYBuEvM3XwrPR7sIhGX9hBnAAkH3hlIWad8
nXWdUuwuywhnalKPB0k24omJWtWhtzFBPMS4J+89K2G+ybwQgiaDALGWdIdWKWh8Vp92Nh7izBek
RJVcN14Ke0tU+lTNcfetojZa1JHZpjByzkLjxV8Dmv4EO7HFuYzcikmli/r9oIQVPE3orl4NszI+
TKwfF8FnCHyB40uWfOxojz6aobhfmXixvgaVHbOdFP4aBf4jG2PS+YAGgOyr75T1FKLZBqLA8orF
jpsqfxIOIAGwBHduP6aIHaAqIdsCOgOBoCngtgE1zFcjm5ON6+JtlwWMHo8aG2emXa79MX5LMzPC
lU+dDIRdl7wqwwOUIBNB1PCuoWrvqeXB4CAa3KUgatdprk5mmztrSUDaKne6nRf64RpknrFxA25n
kYySfE98brOEZsoHR2Xn7c2pTlc5I/Q9wQDjfa3MaE24aniZFP2HUSEzrGeMhgrQ04nwLrFt6WYR
iDplB1/QHjDHHrJn1XT7KtLiLdXADanxeeuwEQLkU9o4QON6lw8adqYek4tUjvtUMbS12HCtKaoB
EQzj9YAtCSf0qA5OU0drkeP8bYFlZJ0HnZCt4M0oMW3qDOCVp9t33RigO7C57aWKl9wC/2szGQyh
p0oBdqJ3QDz8kQniLUDb11jZOyKmJvYp/hUqklNu1C9DPl93aYDOSz1WTcB4Gd9xAYzvrJr5I6nD
J2Kq71yzQOOVVusiyV59EZMLg0Bj5Wr/TTqECsNmIrfFkM5jmcXNVpTm2+hLNlZGyCIfmcdMNXrj
m2KXdBUOBHeAy6i+5T22epNxTLgijt7ehkNHGqo1fxuJ8lRJh+nEzfCDTv4UfhFVi9uhaTxCPxu0
rxPj8biMrb2ct30dP4/92B46HV049aPw+g5jEAPWqI3vXSuMDu7gp+um7rtnw2wQf0C7OfTUMBdd
1xgHXAXLY47QyrFi91mhoUJQWitv00bQY+Ja0R4dkqWccP1o3JeDZAuNRwF2BQxatHCO0eyifLxz
TOV/Fwr17MmoMho6qxSdg9ibvTlYZ9TvbZusagwHNxmzZT7PrNPkFYCvGmhc4BU7hiAlfeT3KfJv
upp2olciyeROtuTm4A53hgN0M9e4AtLlxpsWbgWoCJ+mqWoHSs4UHkbTmQFKqDT4aAOgLCuOyogB
BRKFiOlRSG1Mr6QsCrntu03J8kKfaZlpTGUXvHQhBUJAeiNAGROdVjyPVzXvuCevDqZLw3aokmPX
2OqpVuIqMZy432p/ouzoXJaloU2sdYFyhoUuHvv3ZDaH60RN8kJIsrwBN6SnKB2ClzA3aHKHtivv
ZOvorcJdvUCJeoHLflAOgcD9UvL6GtFJ5FTtl5pMRuANhgJIIa3myN6ejzZUYRClQIGOPBuLnbuk
PwpyTb6qDERU3LD9W9lRdYMje51Cnz0WFXLnmVf+0UxbXqStFZysyKEpQN7Tpces+fw5qfk8Xl/Z
xnZCQHgMlMXMJs0AGbt2/vz5T3wgJXcoG9R96Sb+3gV0czCttHptc00NNjYmXQLPGq7hpBEAQbHJ
rGcu1L2fcjKJgEJMEel699korrKRMcoIgKhL6RtnxCwLnNCRvzd8vmIeDekJSSHZ4bnTfsFszQ+I
Ez6RdWTGldeNNw5pis95J7jqRSr4zuTnHhunGG/Skf3uTBr5YU67+XKspkmvR8HvYmodPFSwsq7q
PqrKNQPges9Wjdq+6zK32fRpMKQIB+iK0LxkMcCEj76e9IHS7p36mAYiz7n/xWxc+GVYvdL8i/ci
TegoevPZb5BWES/ha1oypIlFC+6r3Ol0GOyLrNbiysEQAndqZkI2OzSv4AqcPu87I0YtgtDPYPuv
sydY9vNtRMgiZdJoLN8vgpFtIB6nKUKZdZt1yznJoFRhEZ1vuVbjFTNkThtNyrUtq/nSLGSxL5dW
XNsRiudOAUjkbPA2JeHMO2VzB2hb8Nl+v3xglqj7kIBZkHK9tyGcin6+i9ILTZN4zgV/ggOhObrF
8n9LzdmSalxUUpY7XfZ80BaDl+9s6sEQz5F00DumJCnv45b7PjLYXkuXPisxABT8EhT3xyxtmkoJ
d5M186HJaJSvtBILC0iQ2T9qk2QtXw7BqY+C8jWIxHgz4XWrVkbEI2xbHbPJQQenoJLla+q2mMJq
1G7kB/WZQBScBfKO4oBfWGAR7aBWhxC4PLwLe7+IzQvqluaL9pfTm5NnD6GB0wSAwbwbUk0CzPLA
mm0afc/nvHqFB8Shx67tT5megqOm5ZqvOs9oX8mrX4eCjpyu+Tu/idMzi+9b57RAd0h8XVW6+ga9
yAfFHYAR78kgFJqro3XAwz4yKw06Is3bvPD3usEpH5ZqurRogV9WeR+8NANeVnAhszxnJCJdF5YK
Tk5m8c01lY+zKVgOSRt1aH4wFvXQR3MXDBWtOadyaCk4tt2vUw89xmogBPmk3Fm8EcBaQQ/2jBKP
SMUzXTZOsCmpTlFNsj76NmeKVAnjYckp/nCDih/s6+UebMTEnedUSCdCM0coRJLDwXA7b4NoHami
p6L+HeSM5RBnL8fntozHr2PvMYVq2ZA3tFKrcBuxreDNWCWExbR9cRUhlnmIxeB9r3o7+IjLEfew
E+FLDwfeTHZMJPjkuFO4goHYHHu/Dl4S5RDkuWCngo1b0uDeZFVcTr+3n/8vaeEf/OsWQyJa/v9/
ocOXuP1WFm1c/NXA/sdf/T+hg/oNpZbpMCt0vM/ssX8JHczfvB9FEH8KHWz3N+FZDIol8gjTpbP5
p9DBNrGwW0tfnBqIp4Zv+JOp4Zcmhx/mbjZpZCgcLGESumCbUv08C8c8H6WdE6kzAu7mAMqNdwvb
9MM8Tem81k3rQNH98wT9o6zg9wMuUy8GxY5A4PHTFCrlV1dmlTtnrEzeRvYD8QA+bzRA6Qu7v5X/
MPb6cXTyx/EYgZPi5lsEzP00zcCFjXabudiZaBn1mvgcAPyPfGgdKOK//mnLROJfE4vPQ3GpudYO
Q0ammD/9tCYaorBLpX2m6ei8xm7SHBw9x6A1zVBeLUvVk5sm8qohuufu14f+N7+SO4k8Uc8TuNQ+
Z2p/URcMNRIpYTT2uTUT+1h4AEJW6O1BHJKmlP+DfkLKv/9Q7kBkQAwyvSX448cJ0UiWI3rP2D4P
Jea8lVsxGlkNichQaWsXRWFhJVV0AqXZemuoRX37bMuS/ShANQMwd+Ff/Kc/H9MPAzgGca5yaQ38
+IUSGQVdBvfz7A24B9Z+XrMvMcDp/C+PJfGiWwQNS26cn26oEI9LFhEBfLbYiF914Hu/YyIYAfaY
1cuvf9ZyHn+8oagFgQE6jisYyn2OyP5yVWNN+1CVRCyRxPHRmq2/7UxmN78+yN9vHQ4CJYNcwk9F
w08XU7DtcjWiFxLKW8BsHntDHC1IreWc8ob99cF+Gi4uzwh9B9OVJqNlTuHPwhQmz7KfDWmdYSmn
pHSx4aC3ZLRqlTVtxcApdV5tqogrK/bHuykCuMMYzzr+w9f4+x2MtIFlTyyPqo2K48cbJjAlyAUa
vOeRhNKTRRqJsSII1ruo6ICtBc3pfJumZgNbbe6IUP58eKlNADT5bXP49bf5d1fAti2G3cuVdsVP
d1Sa+WrM04qHtw/GOyEE8KGiK8921fjb//xQiwDAWdRPlvnzHUUQWAMPrLbOMX0nSI6QodZGRkQT
exauxK8Ptmg2/nX7snwj5fIR4yCP4XB/u33pk5RZXVfGifknAWyG0VQvhZVVL/PgjTd9MbE6/PqI
8scleDmk6/Fu5BXMfWb/TbRWpfOScQR2ReA52Nt0TJnMNe14p5jJ3cVtwHW1nJkIAS8xH+KQRyoH
CXV2YQYOGy9W9WGuef19riDaTivCB2cznim9jFliXSv/6SQhPvnxNCFUAg1JxYhn0cIg+bOIgKom
scdl/tNmIt+JOZp3ZayMXSjbtFuVIkeOwWgzaZh4EIkwqa3kw26bxsiYSyUZ3zHIAy5k4IT6+2zl
+vtopty6BGjyXJlMJ8n8gNUMlVUOiJ/RRNuvMJHGu0zVzUFAHfjeCGUdccmnzaYFu3UczKR+0fjL
zl5oWyfUInDnJmLrb0Jmuc1WWab/pPHaJ2tm07U8UNvz0S12a4bRfgQXK0MKaYEdiEkHy4qaY9B+
Jz8lmm7qGoXcyu5t8k2Y18qrFoXGzOhPVi8L2mHeG8HsqxOO5fIMzi1vNlMji+iEDF9/T4kAfHEr
ds+nXMbTHTP48cYwtdGv5ooc1K9yQiIBospSKNMHbwiewGlw7+lUvaaxyd1uY757ncA4fW9ltbyh
+955zafU/FbNgUnPyK3vGqXzvTMwPHDj0KZH2vqw8QYfYDlOB8ksBAfk2R4978IOUmNt0U69AzJP
19UmJTqwrPZ702pvY5SmfNCzyfnxwbbdtfS4nswe8HwFb1utcjX4T3Js2u9pHprmSlna31KFS8q1
qfGfumriXxkBsF0/KPgUYCPyYdacN7sTkHI/33IFb+pd1YLowIoKgPMQ2qPOVpPrcmeTmg1EMcfs
556iZWNiJHRPiJXyL0RijneE2qtxmwnDwPxeZBL0b81dgz3MeXUVY1raVklFk57+C7ReEbjA/Zb1
0ujdut23NgIduPkmXwYGQZpvG817UZENgEtchERG5rMnryIjz7iUTq69dVCiLti4Ey2bFUTYIKM9
bHEv94nhP7UCaebe05RU1LTjTSW9pdrDdjjupoz3MoGmtLbXCxmD0CvcVPSDc+e1L2vnVUUdE0JC
meCk4uRv7kNrNg/zPJCwaobK/lr0PRSOOZ4usxoXUt2ODEATMuo8NPaiOcVZ2RPWRb7Rqs1GerfF
XCLwoMv2QEROjENeecSIuk6ypHTjhsrtCII6jEC6TE6LdxDf7noq5ukhBZu5hbxRVadUwAindk2h
peFOuNVV68G4C7r8vSSi5MOz5/KIHaa7IjCQaM1pTAL8fykr03oGF7odRNVwEoypelYZnaMdjCfF
yM2Vm1YXxUXZkou4Q7BE55VUyngjkxI6IhFdVz5+zGFdIHv9GlqGQywP4yZm8fBgiyk4M4FyAaq3
g3qpEMDhWqjmrwpvMI2gHJPoONjzV9DFwEock3RivFvNxgscqup0KL5CjXP1pujp89OMYqzPZhSr
yli35qZpcmMLFL8nvsjMdzns62VhCjCPkV/aYdM5FmkNVqOJWsrbbnoPwnLYRgwabye/zJ/jtGcY
PwHPr4qYKQOziRU+iVdX2zwfSKE2gZlDZegbucuZdiWNZ1zZYyRY/q0AXl0Kbk9ulJtZpYbj4bsW
hEs0syHxke1YDRfsdD26eXKikxD3A2bpgAPZmc/EqsP97ZVVuwYSHG3mcsKjmpfdY5WquiKTst0R
FoBbJRLfyNUonwHHwOrw5bhrDVC50GzF3g90fstbaSYqh+X9Qtk1ModQcEXd0Ewu6DYXN0J31U3W
am5qRlSufp0CLa8MM+GRaBFdjFtY8GZyhi65WHasUddYk1gNwwYYy7qcfQm4aeaWFcidnhq3I4vL
Q1sstmkcMZXXZS36FTyjDEGFY5QvgUQMAiLXWLtT1hw0HlMPV6gTwFo3bXzpTbZ8GlkiLUINzRLE
aszGrCpZbUfqKJrcbOEUDvEHuqc8+l3k1Ad7JKz94Mi0eqlomfDV3H7xyWdF9mIyNGU/F0Ehk1Zp
ljzzCFfyrxiivOpjou+xanvC1rdohJkoJvbwzkS3ZryTGs4XXwX+sYn89pDhW6G9OIYxOiviDN7a
Xr8mFcEbjh2H4TogKr59Jv2hM+6RmJCS5ZkRfr4midcqi9NtNAz1gZbyDF61qB5nP8zdle/awyPm
+fxOhdUHBPjn0bTldapNfWBddQHD+EDI7K4yvzP0Cb/PcTzch53LleOJT7Z1j1xpZYeIwFZ9FDO9
r7PWPSkH0hdS04xYs1axjq/TDrvPATGbONt1OV3WLS4hNY+xsWrytMOozlVIMBd7PiBzCOxbWPjZ
5dg09vUcz9l1Le3uLo+9et2UEr9ob2RbHGfWW+mr/qxVhf+IdFAyn1sP1jUwAmAvHWoA5kcZy4WP
XivJPfsEGP4tqIzhftBheiu7TlzCG3S+poNKw3WTMYC2k4K0wJpQqCvfnmL4/47FPH7wmaz1Yftq
xkN1zl2M0UVM+pdUwghWNmjjZi9Z8nYGm9meZBrTDEAbBS5mvaywHlRaVQfQrfN9FUfBhZg6OoiR
AGTSh8ML3MIac2bb2vFpJLvRWdM9Y6xI/9JLr9QohmrvR117oMolItWdy0cmNSYczrRjjIelTaSH
jpvniiCb6gONbXvZVVW/B38/nYukzbNN5aNUX5WS8iJiccOnEUDAZWReGOuwd/vb0OyxzxVJwAyZ
rmrzko7aAreQOdDzTZZRcAdgloG0FMPGzGFz4zgvzUvtTjP8ZHBI3tbLXDiurL7vJSPYgLA+Ji5h
FdpH267NrZWp+YCELr5rc1k/Im5rn7xssrf9OBOgleDwSuFarmwRQRwa58TdWBVREmsZzNF3xCK8
h/TSjgwI4co2NqfqpgcwvC8yKBJrB2D0tSnc8ZHGqHHpxBpLbGyhk/LgS7nwvMkPrFvXGZhRxbBb
O+7djyCLxi+VZ+lvsOnd78xYVLwTleraNZnmiKCSknkBCDTCC+fF57hpPjMNXdINnSXmsE2WxENy
efXJ+sxBLMuiBhuxpCPabtOs0yUy0SC3eWuC6WFqGLJnDz/TFcVn0qLTLamLaQe9z7CJYow+Uxnd
JaBRfGY1BktsY/GZ4IjlzbiNDIurltFAsg84gAlReBojdBL27xXs//VC/6EXyjtwaXX82epbuKJ/
UEAXHOl//9fla1y8/7UP+sdf/NEHVeo331KOTWGAVppePH2GP2AvrqTZySwNKKeEt0I01p/Js+5v
Nl1ThpXEwdIZFNa/2qBYwSiWHRpt0l9gL+5/0gb9sQR3MB1Qg1GsAgddSJ7qpybI5EOn0dPipgq2
k791Jqga1385G/+m8fn3QywdOsej0cJXxlX2U8th6JZBuT8faGdAsPVWBugUT3FK/zzn/4ujLN/i
Ly0joixZKyOO4hZfW+NrOb5r5x+K7H/6IT9ZNUhJspExcQgWbFfcTjCx57df/wpJxf5TVUxnHOsS
NlBWJ1vKnw14bWZUSdhTnjpG0XwrscJg7xSDuWXGPx+cIM1IESGiSWQkIsBC7nZgaIAToP7YT2M/
7OOqaZ7MaLbkmpFmsmm0e2s6ee9smMsPF37DmgZMQWwsDZlf9kFwDw+MSbSbdwkxX8gK3cRNzq3q
kRqXCKe8apN4XrvNyDE/dAmrq19Hgqk8xLDUcKPLrKoWUzqcAxU3lLpNx2hUZO6ZoAGFVp6IU1Dt
U3QpakMxy8qgShLnw2bX4aUd5h1oEmq2DfjP7qLzQf/Hmv+MKtAziVt/U2bu4rvIra1nYIFu3Tnf
2yZ8h9TUj2Mx2bdD0Mm9gX5vW1pNwsiXHMysk/auTb2aHXklLz3UTtvEIptsRNNyZ9G83NsMxy5A
Ok/bcvbMCe1nKy+DwOJ5QCi1Dssuug2SfvgGQ2G67WeLN4EKRnKYeyipRjy/D4UKnqMKVxvVfzY/
YtRwrM0wy/emGY1sjaVAfxg1+/L1mGT6yTdjLwKSoO3bvhd80HKCcbRdlkiWCNfSeUXqI8CjvAo0
HBo0X2we4MMFTgG5gu+XIl/TLjS2xLhKQvtdtxDahkkvyXHjoz2b7z4RzC+jSW6o3Rnxs06J0hUT
IthVE9VyXwz2+6IO8MEQ1fMhqTEt003hIjjBrJ86weflI98jAfp8yn2nfYoN6OBsmd1z7nUY1/Mh
oJ3UAIqFzkbWqJkcwwL2it8QugdhUuxBe7Ltd5QK1z670q030gujnPPCk0ObAIe/4gDmrNZ1nej9
kHvpIXGS/j4t5+5ek5uJ7sZfmDVeTI5eCOtOZEF68pgbrWyj7LY9Lpprz+d0rsAhBJscXeuGxqd7
pQc/SY4JknXQ3xT0MLBjCSG9YTIMGjTEqBCL+4TcG9zaQ+xcm+yl91EYir20m+ANnDxU4NE0gitz
8Ok+pRHy/hXcx46yNbCvp6gxN/DN1RpePHvJqqkvaoO5MUCP/qj8St0EvJb3YAqtGxd+y8VgO09B
XrPTgyMJjM/pBUr0WpnHuqFZ0RG5Mq6pV4I3jRsDpu1Q6pXFNn5fIo3/sJPU+0Dqp9et0Q7nhsrt
LfKF3IZdbUs4WZ7YGq0mWKX0l/MRiBTA4zwS59dyJtt+zLYRZAO6VfAwcvj7F1kY2g/oKOZtMHm0
yKiO5d5zi4bWjz08e2bQgyV1oluR1+LQk4CqqApHJA5u3CNaRfH5TaZsdOq8y686axxeG8sqCBMI
/WvApdYDggj09cBdje1YS+c8mOF0Y/WIZMKq8W6SuClep8gZbptpGm9Gwt6uRiBJF3JEWkDusnNO
KxQpsqbcJjNU3cPXAjGAUe6A2sDr144wOUAtl8UrMwN928zCLag1g5QdnlLOBi8UyQnBID5sAtbA
vWRldF83ffLdmVV7kD2LUGrk7Z5bAyOH8h2YD5R9OOnDfNNWcbvhrQIYUtj1ORsU/M6orKOHmel3
uApBcy26o4h8Nd8FHIsQ8MS3DR9MWc4niFb1GR31tM6oaup1ogqRwDtM/KPHjmEHP1Hhjgj9o9P6
6EXQVWwrsXCYozQmOVpZ3BMoJpH8+EJvxdQ0x98VNmR8TDtwhMbWDboAILAg8aYPNOdhLOeRyDf6
zEXW1G9DrTXLWJ/eZqWN+DcR01qzCnyNY3/eliB4DhTX/bsrEKIQ3+GcP/UjQxkTteBhOHtt01K+
gevFfJGhY/hofdxCUztiZJEC8c8iNzEL5RD0g06Eli2pCLPjLoog3N2th8a392izbbmHZ84ufUFb
0thcfR6SIhWVGYo0skUmsGlEUC0iQ6IavrijBpjvRPxTu7EMEj4QR3xKm0zC1+5QyCIDoP/01Md5
vtd+V+xRJwXbeJaCptYSnVwj6RTjInwou1fo6ProAaxJ6c0mDm2cVBwAi9IpnZr+ykeAS2lNAs22
IXbpUgEfQbCypBXhHBgPRAtO5ooBI0kIxCqF6D/7/JS0El2EWyrdLXrhmSxM4F4rMVLd+DGyKTm2
4vnTtRLbi0rt09ruVF6xdwdFa49wIQ5LTm5wGmePlMEGcQ8kSOOhihX2VgPI09azZqznLpKwLrOi
75/qmHRR7uSNcs6BLLGoqxZLd02Pgaff8PbsRgnXqoz0afChbhRFjSarVgaNggYGlkZlFX5q6ZaX
XeujBv/sjA4wr7aMqvx16SNNJ2tyvLGayX6V1M9bqqb5BF00PRFMGa8ZBZM5bYviPeEdfsQD0z60
qaLHG3rhjYqM8FonnX9fQL5YKxsjfdxUxd5rLPWs2ZCSLBObwUU2FOH0uwrGDIzxRuuUjB9D9O99
ERiPhJoGqNkA72w8Q/1xnVI9Bh8TMK7taFvDTtj0hNGGGTDIUhYZa1FZZ2a3NZwxfim61rv1y36E
yNE5X6xusr/0jWF/SZxquuJNpXZRHRmbKY6NDTor9JQBuXBzaDR3ZZQXW7Mp8q2RWuPV51nXDi6l
svW8azMVO1EUJS++Njk79CTgaEXluqDlQGtKit3olOJMxEixLfxEH/NJW9uqJmRrbAR0P7jP06lD
U3QdeDI8Yn9Cgv55L9M2xvFo2IyyqVDOsxePV25bBFsk3TR9bSDHKzQw6bWok/wI5ks9+wGsah1g
M155MS9DkKhc/hl4AxNO1Fc1YsBw8K18jWkzYgmUi0QL+1c6jVcsCtPRrILi2m1mYEql04Voqqrp
SeBzdFaEXydbZoItAsTUv8h8Qku61E2urTQC+GohBLQ75A2YsMDDE8ZGBlY1Xtduy6ubDB29d+sS
mdY45266MWVDu82TkU/Bn/VHv8GyQcxLixlAZ4VcF25RPnS4cncdCw57IMTxZ2mb+rpGQokEVPUQ
IhCzTYOsTjV+uh3oA4POU1oYD60QqI2AMbNjtq12lfUoIkVIawbrE1EwNArwqXt9jfqZJsYeVVb2
JJCdbnPmICfLj+XbpzHMzjH72MMg3ibfQ0w2xqVFYb74J3HQbGPULyj+8T42qUvDa7Cnraen5gh2
FdmYNfWYBnNaU+NK97gaV0VrzbeCrMwIdC/dvHXAfzwQYhjSHUbldtFpJksB//QmsYD5rsq5Dg6t
TOx9LKz5CJVX7Qem/Msvunaj0VwjBIuu5Byb7bqL83tzTJstPp5iO1eRsddOSTav5ZCrOhUTUDaz
qO+t3sI4nMbGGffADWMWFywUmuwhMd69Wrs7aRfPVoctAABQcMHPSIF7lqycTtg2O89rhm2JJG1P
w7hH7RjoM0bIBqtsLVyar1GEaN/J15qRl4kui7aHyr+5hfEN/eM10xJrZ45Dvuzb6iPQZKQUc/ww
lBHpxB6ZhKxWe05Ev8acX2xCPE14Arxno4AAohNsPqu4rYONNxBjn1qIr4Wnaac7lU0DteL3AugG
K9eZNJAIr0cMGlxWRRQC1AmJ0mXMEa/AQnX7eU4YDHS9c0hHie1x6sZ+OxJQel/BCCEhL8QcusrN
6BwlqropirR6NkIiHHmrkwEKixB3uItbVmIZ3GRelR67fppPtJRI0iVz9WBEZDBsyrC2b2yvmW+S
UDX3oN3SLW4oFy/E2NBKnpXajuQZrwNSdPeZPyc7AjMpyZGWnAhkmBAb6/rNb+b8LEm5Q+OaOX6z
GcqQpNMd7e40PbfFG9t7+TKCSbuUfge1qjGd8ravE/LVzLIbboJ5Ko96QnGbGIwdtIc9zMxzgV8Q
Gjnw5oaruAFK/WZHNOvXPe2ta1vq5LZwdLmDZde8qIb91WqUkXk1wZZ7YTTpnkA7FV+CyRXBqi46
60ksb0glc8J2Ii86jEXRnaPYsy+jvNVfYEM5Bxr5wylzwv48GFP6DSprgKOQQfOq7DRUR7fKv+et
K9a9kvYrPfcS3jhxESeZmvZFo5EWK9gpTP36goinuAVqNxnafrQKFxFDQCee2NA+uiqN6T3tXe/Z
LN0Cg9PsrcMwm4GdZQkYzZwxjxPNyMqjHPdKZ4zDRk0NK1mSJYek6rNVhcyKy8vb9jRRVWCpt2Zy
krxN2FbzBr72g5Gh0S80Gdus8isaN96m8NHwp7L60liJtUkVGlccNG4N55+d8Z6Gdf5Qpnl5oefM
PDZwSgv28zleMbDlaeV1xgGljZEfKJeU8T7pDPfc0DhH2SnvSRvkRFF3enuqmIG+bxw8ogzVF7wU
sxu2isnryKjhManT+rnqqtHdVwZDwVUM8zRlOOYE5AmlbGlsQxe3tiWHAlYaek0m6GYPe32AVGd2
7yFz5FVHe+di9L3ibLGz/VZUguClwIUzYqRXc0k+2aq1jGyvsV+uUciT39dXQ4SVvNJXyJbCq4TN
0CqxSYreep5TY35UeHWbxCTQ2v2uC8FAnHeav+oAki9wr/nkl213kwqaDDaglSfmxBYvLlduoYQG
ty1DmTfLqL7aSTt8xSF6P3d4W3cuGtSNgfx0n9QzK3tlWFD6uuzeI2xPr/HKNneOQMhFvDqWxqgT
u7nvO7SykQ0Ov7T3UaTcCzNVCE7TpnOPUe5TmyZm+IYct8U/Qq/esQwySMLRfaDU4X2CW/trkLti
U4X+FyZBw1kgRdvzKSYAkVrfA5j77mZec92XeoLwE/S7PsUIyHmbkkvfn4d937icsdLz9mSwQOQ0
fE6KFbhf3D6yH+K+JFCki3lgGxLRyHjucU0rf+cYzl5bkXlDDfK0TPCux2pWp7r+H/bOZDluJOvS
r9JWe7QBcIyL2sSIIIOkSFGkxA1MI2bAHTPw9P2BmdYtBaMYnbX+F1VmlSolAoDD/fr1c76DZ6Id
Wmcr8zL8Wvmc/ueIhANNEc/MaRqmJlKTOVKrqW6JzVH0/ofygbPSiAqXcNeiaA+tNxX3YaI5H1yl
RwTBOOatEffilxGVJaqMAcwr/MarsIy7O0Kz42NuZ/ZHS2LzxNU9h1r3JS1JDYmzZl8w3W57KUhm
aEf9Hka0E+QDhIWqzao98Nb8Y8uMu+pGsgJ8v9f3dd49Rh2HpqOrO1ciqqZ9O9QvsV+6AXxqViwK
wSsmUi0ohN8fKeXcq4Gj29smUhn1b1X+6tq0h03dym8CEMKXhsN1HFERrvtvlZ6m+rUhuxABXZhu
6JYgGYga87EztZHcQpSA/m2S1xFZdoQ8jytRV5KDg3Kc2ZrFNVajqc4fywLkZWFP/j4GMbiRtLAe
HbP5OY4YrvWZUqVWor7S5+E7+OcCDbfJ8aBts0lSuKtmAytBweEpeSVGoGHSu+L7tz+7hfNU4C4k
er6KODXrAIcm3vfGTHC16FOI5Yv1dRqGgOhdzoWZudP5aNc6kYe5Q+eMNpHWecZ3CyTdtVVxTOgo
QSMl4xAiCo2g97XwV+wI+4Ota+Z9M/q/1GhpTxGf3ifTdOt4YzcViFjsjOGmQYRIsKNd7XV/7Eih
UeXGaSPCRQE0XFCvvu2CAjNzkQahnDM885Rp5JA5UvYaIYqDRf+u12jGJbJiTKo9+/HigoD1TWfX
W67mGwBNCNtyTgWs7miP1EluTepyhGEFZsQqQei5zSOZb97v8J67FOgtF3S5adtvFJt640jajwY3
FnvRIwoolgw0CjccXmcXNIfum04yWWAmCDPCwhBa+Sf9aiOz9SkHFBqU5FUes7zNAoeUx3XI4F2p
aCz28MSnf9ok51GahjAEfTgbls3JRe0kNEytSppgyniKJr7clVPTsmNP+veJ1P830ghRs88HzRGG
CzrNck60jDC+5SylVgfEUJP7mIdayuTmpYfMpKOZ0/74ICeDDmI+xzcdepYLz3c5uPhN5me9Xl8I
zm+QAnNGc3KwMUWWjKEuN4FXaDTgS27QUcOn98fLibDv9SLCZGAujC/wNOaf5xqjwXLR+iYyhZbW
rTvEVBGRK8Lb3NRn1OrmiL7ERyRRUyS/f+lz40eYYNt0GP1LGsGfl/ZtazQiU9RLk2TCj2u3EX0V
GsGupudqhe+Qs94Y0cL7lz336QtLpzbnzSJa5Ojr95Mc0fhO5SZc1lVpfmUU/ScH910QIRNAqcD4
ff9y5z5IwRyDbN1bbAcnDziqlW7gjeRyTWs/KlPt2fwTvBO6+oVZ5kQDzGEbA1b4YPDYgTPRnOpd
/Xn++106czd8b17H5hR2P8aWsalxwgw7Bu+f48361zhcmkkDrfj3b/fcoBVkRXB2vtgs3nw0rmjR
g+k1jJLIurdRaN3IiCn2/auce6i8wuX4Cv3kG9KgxfFzZxVMPa+zAKHVHEX4sHENK5UX3t+5G7Je
7SCCrjzAtj+HSzZ2ZT8R6BWgbCGja6heHK96ef92Ll3jZFJL7NYkqJgxAlDiZibQ2/KKS/Sv5Ws6
nU0YfwYvh+HxRgzt+6k31GZbB5La9SbqdPPKrEoOynCKfI41ZhjsmvpdVHPMgvpPPyApvzSjvf30
BIBGjlD4/nxaFyczmmVLrNSVjx8FNjbCqdYBV56pY66luCClX27+6XPlemh5fOoopNKn355iW+VN
UqigKEcKFGe6JyjOvVBKvB2L6N0Rftu0dk2gAScfuB8Z7VxnuQqSNlrSXCto07I/ukhMLgzFM1fi
JjzbJb0FxpN7Mkz8JkmwD3lVwNSGg1Nb8lLcR1mnT+8/tjOvCeSwqQMPW6oja5m4fzvrdmSRweV3
q2BO9G2df9U8lClZuZhPr96/0ts0TY/ozt8udbLG0qNyFooN2KTep3FfWohwB7cFFej34Kn6cv40
2dRjxJiG9UZZdPf1Gn8ecm8c1LPZblNOf/foY5cAC0EDvLAwv9peKkmkHIFuDPF8E+bsAy1VCozz
nBaxr2q3udmm7ZXb5+Mt+HI62ISb5GvabITXOcl84UatP40Ry9zMCs65Hi4DkO/26WKHvFUTPuYD
cGRx++wXpX5r9N7D5DjJ12Lu3Ksuzzk/zXFlwv0EGE2OMFHwBwdGUmJzMmsomQFW+FSEbIxaJwZ5
UjzIwbuZER6uiipT2yZboOSJcEFtpQJP+lDhV+1N90pLtW49WpUVcLY9bNoWXhnXSTe08NxjZqFl
SDMCqUbmazRD6GLdaNxYTDA+TwtO/cqfG/2bu5hc3x8BZ8aaid8HBQdrFiX/yVgLi15RfUw8l1Rr
jr3hiwNvfQyitAYYMoZiCN6/4NuCR+CTsSwbmpG+EHj/HNzwWfp+kEUV+F5LAmJSFVtFUNbREbLd
h17UHmNar4+gxKMLto0zny/V3GJkQ4vzds9RR1OvxZ1TQlKbps+9MxgvivOeR6Cd6c9/fJMIPJiN
6HXwn9PSkXNR9ptTVwZFX3MqAtyGOG/Z4aBPy/rgNFnirRsO2MlIQH3/z6cp6qolkgr/LxX0SV3n
Zpj1iqosgyaskr0aysdo4V566VT/4zLAWiYpAxMi2yvMGX++S3pATQRELw/ALz1P0yIW9EbCZHIh
/vEwpdxAMIUwit3HG3amJFG2i/ouR1fQDZvZofEq0rthsJ0djacf77+9twPF0pckLtOwoNHap8sW
RhBZWrnituxCBKANyZ8h0MlAJCiyS3Tftx8gF6O0oTSwOdA+Xb4U2pDY6QruTLMeY6E9g+r6kY7i
EXP0hRpk+Zb/LEG4FNtSh1tjzj81SSFdTKZSQ4gBom0r6JX6lU04S97PpIhCNkIdfWGAnL8iLHRk
bMtHd7q8WNL1gDNmgTL6q8yXXysMHqLOFOQDwiXizvxHhsllmrd0Cm/4mlQdXPFkRNoN+442dLNA
67qriRAZy8ruEke/cJm3BeNyGbaGeA6oPk4bCr2nj0nCvzroNXOBYxLiKEdWxPfH4dupkqsYOsUG
9l7nDbAUWtBYYunNglrQ0aLTg7++++WWzn2qWg7UvXktpku+LfPtSslVmThwbtlQak9tWyEJVj7b
vizwbZieQ+7ThisxoN2MPqf0c8khdjORTb3SKiuL18QkE/1EgO++HRHB55wj7wbKonmy1QNQAkir
UlIcLGWBWoAsyOKcT74J8BY6mn1hjj/7YoAgM+IM+EmnLwZJQpxzspEHdKfLbTr56ZU20ud8/8Wc
myBgfy0tJSzWb0rOwlIsI1GVB2Xr4gOq+kDPjEfPbS9VLWc+WBtTDKpKILzsYf+cX22sHaVUJRPR
KAVCljA+jI4+7t6/m3MzkEMJ4JFA4NDsWJ7pb+XmDMJ9jDotQzwE3ad3WaaAocEXafJvmGj/eRXN
nhGZKEvGwos/3aHCAXVIuOUTnbLwx/Ls6sS5L+rw+f27OvfxeHztuF7o37xxH44N3te54uPJE9v7
kC3ZXEZo/+CwpdrVke19x7aQHugWNheWqnNzHopYi7qaTtmbTQ+tUz0WVp8FEUHNbalBk4l2Mn2S
6fyR6frC1c4NeLY9JoOdneWbJhlgWCSkYBwDGclsXzi2e4/FUdu8/zBfffanSwcP0TVZjgQy55N5
1e/MsbNpuQdeN+hPCXaGnYbieBWmos85m3OHT6nhVeuuavs7NZXZrZ27Yh97aDrnSTocLKdyYyh4
m7Bq0GN0XXppd2ucffIuO2y+TCyyp4VPHTa6PRQFq81ocUzQqq9G61drVGXNIXG9526kO+HKmEOM
UiRP2dA3h9CvXmIUHbOzkOiGwjrQRfIJVNQkdi7u4/0HeeZb40ybEhT0BZzV0wUxx72UJiPlNta7
H3I2WuwHiCnDHP3K9PX9a515HMarxhjvGg3i0zLGhMSrW1hTgzk0fug0HDaFrX9tprwMMGalAKuc
9kKFceajMwxO7KhoWLHetPX7Op9I8qu4vdT+HCcRZGJUO5xj1PNKQKr7pOpBbVBj9ME/v1fyGvyl
I0WBeDpTWpqP3NBrqoC92i28s5qudH5PNz6C8hc9TZ4dXShtzr1JSjbaAKbB7vc0HIJvBSAeJqdA
0yO1noweVUIp2vsBj31QOGyk37/DM2sON0gNJVjYKBZPvsAirK04qXi0Yx9xcmFhR9bJ9NvgZHX/
m0v5kEA9h4IRt/ufC4J0raQtSrZohl+VHwigh1znts510hnGhenr3BgVCz0BH8LS6Tf/vFSPJK6c
6QwETdE9Qjj+advqMW94f0mk7j0An/94c8QEhukCcI3J8cnpB2iMnLWZzVwGszmj8XOHh7qrN5jP
/w5R/o+nF2cmZlrqZDIIOs/YOJb3+duqKmfIZXrIFjCP7OdoHPferB4vDAnBv+NkVv7jGidjwtfS
LLUsroGg31iRZi2vwHXbD2bnANTOCV9LIh1M1FDLTUMi2qdqqMn8tjmr7YizpvnXoYYsE056cepv
NfKMgddChkxEW1/NlhXfm35ExvUErSqUerkvGsRZ7G4JMeyj8BDbHocUOt4s21jI7iR8Gw+zXyC2
KnH575Zsq73eQ6B4DV+4I8Sa6rBaQJlZUt/FoxvvjbqZDrmNRLMXcXHTEy9Jop7/mFRZs+YJZzui
ytD8xAgFA8SJxaoaZrkNMWUiFs6GY2XhBByStNu9/3jPjU1WcZgenBwuiU1/vkEw0KqdHMYmMuGv
amy/erG8s4S2E0UFYHCo/ovPjpqbYo/2PQdCJ9ez46lUJNeWQaviped0O5jZYWjLC8Wrf2bQ2Jwa
0vhbqAz+yWWAL8eiHv0yQER+L2VSoxn0vqvsE4fQNwhS1p1tvkR1eWHLJM5fly4tT5TN9em+wpdE
AsjBpidSTfPneNRxCdWWdo/RRc8JLfXZ4yi7gM2a9YoYPESCAH6ZyJXZH2xU/nY6aAehd9rOaK1y
HSIMZcDJPeednGD76Tfb6Nmoj0gBwXNHG781HHov7ryJjPCjmcE09WZbraDAkdHazqDKUn4PGFz5
E8+H8SH18nlPBoTa4ejinxezvY6bNt26cFyflLAvvYpzczq8GLgdHMPxQpZH9tsckeiNXZRZXwaE
KUycLq2mQd9nRttfGFnn5qLfrnNaGPWyL/KKCICAvG1S5Ok3rIs43r7/uZxbEB2SSzhX4LzNOYUn
6cqUlQJhH3DoBB1pwbfp5nOVxWjqm+mC6ezsxehXsmfxcbedbiKcmsmoxDyP/s4p2InOe8jnOxSg
aKnbS3CfcxMBIep0MBbL3pviN58m4aSoqII6re8JhyAQNJyeq7z+2SZoFmLnwpM0zo2L5cybDSwS
Avf0nGZuZM7zpU5Lxxyy8mwaV95cDweTXvymElocWFJBv5S+eEiIswymCFNDVCXljReRa+lX1vTJ
xRKEPSOMwPe//6bP/jwmRNpI9G/904lxIMlXy2LKnEHJn8KPnmKz//gaNfxfXIfgXIwuiDbeFAdN
r02xRI8XsBOVdHPar+WkDUQn1xcW0nNl6xLzRYtl+S/35DsUg4+DA+0lrIAA4z4S16G8ryv7KvWM
u7xSj0XuX2hUnBvAv13ytGBNZytHo6cXgTaM+6irfvpWjrjduaqr/sKeQ5wbvwuPj1400YNvUHHt
4FlyHt2CacacXtpY/iIfxVmDBfcIZiVcZmGlrgtm5G2iFq+BZizKzBrRn983z2AP4udQQfjvTBwL
uNrwGcUt+JHZJwqtzMlYDRtvN7qD9+TZzJrA/RsEU1ozbuZsaW1W5i99IAbdhQ07Sv0lrbpbpDhy
21LyJV4/EAUvkm1XTCauecNmsTftC6P23FPwF6cuLQ7G7enpPMHJDeZsSeUn5wPubgN/ufVsE+VO
z/S5TabhwgXPveLFmYVQxqXZejrrytSIJkUxFCQK/movu1ruXkmtIgI0viJ0N396/4N51U6cFIQo
ZkxukM+FbeZJwyjSiJJ3vLwInGL21/HQOR+t2OgJnZ3s67jK8yeyIWCyWignX+0CXgyWtuhmQP1I
+vbaQMzIhcdw5rlTbCwWaIIy2U4sH99vi5zvTB5MaJEHxOhY27ienJsypmyc0qp5JrB+DtBFfrvw
IM40MVEl0PVZZm33zd43Gu1Zhj1fdDOHSFlFZO0QpIpdE9bNnvw5sWKkoJy0iYQhvHU9cSaD88K6
FMsmzsyViy8cOQbAOw7azD/vXkca4RRtUuBbTgVHI4uvIRFggNFWl/Y1T8Y9tClqZCxWJDbkNJEN
YELFKgEt82EQg76bphD07mvWZjvrnymLy308MKRwTGU7RH32Hkn+zwkxNlN2v7WcNN6iFbY2tVa2
QewodzvGnbvxomuzysTHTJTjHZ8tJrSJD+E59jr/KtfdLzoBCRc25ufunxMwPOjuckJ/2jii3ZYC
fxHcf56NH4lsQovqjMlzYmjx7v2Xfu5SCK/RGuBGZ9lYqqDfBhqHTmQzLssSgUwEeytvcfONMrvy
4zx6fv9ar+/t9Etbur+C3SvL4On2v9ScvBuKhM1BD5h8BcAJCNI8W8Y+lFVP3lRuXBuQgD60oznc
mqYW3QPyAjoCJ24vS9DWrz/of/ANF/ANSOeWb+7/ogTe4Btuf/Zff9A5+/maAHz48e9//f1X/uY3
GAaxvEgoaQp4zqKCYxr/m99gLFN2WWE1+Pe/oNMiZRGuu0THLjgHagTS3Jc/EjZ/xDeOgG8hLi4Z
j/8AXItYlHH629DivAfFo0N3QoBsMBHJ/jmO49YaexYqcmzCxn2asBYfJmFo9cqec30zxYVSLKLV
lWMAYgHzovqtPlP5Dsz8ezTy6miHemd+xvSQQQ/P6/hajb2w1qZUI7GstTU9id7qMY7Dn2sjTnli
idBw7fcerg6JLgOrbFz2+26YjIdONNWXsg/7u7n2AXd5iO87QA+1O2NFrIddUnAQ5tZpgQM7Q2nv
YgLdOz4/cUV0HcGBUVSBDdcmeGfWNLl0f0esPQGz5YykOUv1b2lHvs8qn7Lsh3I1RfQVMurVMBTj
HU69JkLOGnLvhQRlt0LYk7mHaqotgPBA4+W+mUz+VDS2NK86DxeyAtg0HSLEzNj24QxqVx4/EKhd
SFzdimThQtybHoJj30qjhznNaFrnsKtSN283Q1wQIRc2Vb9P6ZcE+P5L3L1WNUdBgpbvQ42tptxo
FsFakmBv81MrJTlOcjOEetWqAK9x0u2L0IyEu/fw8KEnqRN91tFvF3VJuBb+3VsB5YA9bosq4WA1
RtURQopqHV33Ii8qs21CVEA+PrMZsBrx0Ge4xWr6FFBMUeEChs9Ub/mLXzDB6i+rqMYO7y0JVd3S
bIMtpZH2excak4ZFGprSAKygFSYPs+vdliR5jfS2SBH3UAV6MxjhtVnHeYjKp+mXgePS2iGuat5p
IwpREsecIe+v2rbrJOKZqUhbUa/qpumHuVhlgwmQ6HMUxoABvowJe7P6RzuotsBBnc1zHv7Vav6f
Ce/ShEfPnhLrP094N18BNX0tf/wx5f31l/6e8lwmLOrD5WyX/hkT3/+b8lwfCLeO0BItwnKwydT6
9wQo/P+NpIWl3LeWXsXvyBrhwvt26SdxumS5lP/in0yAy/T22/TH5TkTXMTQdKDpi5wu46UOgaSI
M0gvkWEDKO2t8oiAZfoEwxtPaGRf4r6cdke4IBP7wnHll789QiPzK2612ZmCcWR/z1eBmdkB3/3b
S/jw1w38L4wQH9hlt82//7XsIU9uCwfSIta3qQXf7AZapAm9AiIVTC32zsEc1X1W1RSDriW3ujaA
jGvo6Vsq1R6aAbDV+5cnAPzND+BcxsR2bXkmD/m079d1E1EHk9sGVe7kI+F38FhzN4b9gDLsOJpx
fTViS2r2GL+IsJMkpC0JZAlbw4Y1+CMhbka0qkIPeAP5kkSdGHgwvXnIduBV+f9id4WKJ3Jt7lej
hIYAOqEh4ACP0fSLVmr2IFKPFD/8l0FsAX0AtqmIW7PVZ/AJ036J/kyYA5lamKIp5lasjnOgq9F4
RIQsb2viqx5hu4wfWgEcZ3Aa+dUrikTH2NZPv+KGO+rLvH/Ku3LaN+lYHkMDRgtWZM9YD5VZHmNm
6BdkMPILSfP8xWFM/GNDVsOWFkT44PckUm76RurVgUcFfzAi0N1Yh1SbYm9CbCaJwW2A9eDHfZyq
iWSEsYrvbKxo9KF9VLXYZjEUukl9X+U9ULJ+caWlrUsYkoMUchZjQue1GDaEstdXWWeq+6Yg7gIN
4rh3lJEfFLrKrSHa/iklROlJpbPzkbdjgk7VyS814ZR1zqi+TxUx8pHL9i4ZyukTSv3qS6cvXHZF
gRkAX+UbGgilEC1gcsfQkkCpePo1YAj+pNf8lUmvm2cHR9oxHAG3YVI2HjsC5p7TdiiPY1X5x6Jg
97bxU2WlK6vArrhyulnHc5HLbSPDHIZob26Jw8sepBNj7yPiFO5LVX+3Qv5nlKGIXkeAYKKA4Djc
dVanvo8Nn7OntdPeSbr8UHm83MkF5zp2KXTWRuBo2eoOofISFz6tWsIfXYLn9poRZg8RmmWC9mJ1
S2K6TZ5l1P+EQUqiLGQBDgsg8C75cy/JqPonznfnGx8a6kGKeNrLgmLdGLljf9DkbZgtH7um7Dst
0ns07NyLY6X+qvXjYt3jnywAHpb9T5Ktp/2UmNZdZPEmQtSyK6uU06Yg+qkgnKLjuWZEx7i5b69H
zGYELY7Ev+AlDcMHB+zrd9Q28005xNMnk53DnlREXNe1ynbk6LU/9NQxHhPCMDbxYl41NJ5tE/Ee
qY141MsQzUvyiOAFZ7sZYyfr+MybsBxMc5bB+Kf4kl/yyA2v8ib7MmhNRwhwXdxF3i9Cs2BkJlrh
xHQEC/MQN/YLdBX1GVx49xSZjE08poDlTWzgG8vKXwAa9uT+uZIcbZtBucSZjDEvCoJEuwuVJe8k
cOc7vx3su24KjccyaeSXznaqF1y6jFYXHkhthtWLwDp3nQKg+Th6S3inlpKZ4pVD9TUiVgRds5g0
LGh+tsCQs50X8xE0VaM9jJMsqUWTdL7hWKp5lvQdH6aqNcgzpSAkr9EAq5FTeTqDngRtBaB9PYZj
sgcLQbB3DlifUZt17hJAqz4bCWQDECkuRjlTqNuWAAPPfOa0ycicL31VDu33pO6sLwkW1CwKejGX
FrryWSu3KIuH7mZSQ2hfDZHorAcgFOAIrHH6ZEBBWVdOF5crwx7RSavZ2TEObeLOqPNJDh1bpqau
vO0qH8QvI+zK0rIPrd5o95WeP2h2d2tR3XLvrn0/E3i0sl1yG2s7Iv8xvCXsjMhYDjWCyJzjQ2Fm
nxqUGttuCTDtrOlb4pEmbPXdjyw2i4NWRt+JF48P8cwBeGl08lgV/bDN7X4kFhEstoHBfhslzfXY
qnCHvcIAT5L5G4PMznXu2hGqrSi5tWaLyCxf9tO6hpvgpN6Vlkm1SXJVgrUGkH1AaIgtQxvJstMx
gxVgbQlzy/NfkZzJneXQhNzNxprWvlU+TKWbbEH9+9cpuKIbziQHLLp8sDAujOtkwpjT+V50mDlH
XJtGrx904jeDwoWkIFvhbatBM9dSeHyW5cJ00lFmm1qhXw924gddZHwURejv6CY3R6P0Rb41efbf
GzkMztqmD4dUe+Yd0mlp+wB2ASnqxkDYckiWWkPKXmnqHaJ1HzQ++HqACKGjNlPYfBfV0O0jO2LN
YwH3dljn+1VsomRPS0c9oEcx8PBnzQ6ZajyiOtDIDPLGF8/uUbSLbLwG64qXMs+yL9gyK3ftjM60
J+iXjDgkPN6G/HLkdL0lqBAFh9+GSeRgZwv3wMGKyc6PSQT6SybNZiX5rm6svJHXZCID+jF184BI
rNmIOOararaEIilQxIxAkiDtK+nU46d5EOmafVq/5tQ9GHJSCrSKEEdn/ipz3eZ4oZgfZcpWYm00
fjDOtn8ounD6kGRi3vRhp66yQlprx8yxtzpZv8qHKNs2lrDu3YYztSpcZFZRDfpBl95OaT2Hykvc
9GCLaUP6S/rZdSK4IPo07Kxwwobu99pOgW3CGVDc54bGWg4N75AkgkBKpOKbSIv8J7Bixj5PGPGO
qAAX92O4BTlu3VQcdUASHbQHgsK9W0PN09Xk1Xj6LdsH7KScuvhpReoWv5V79EeMPmtrGIhrzBHK
okqMsxvZzMZBcrys1kns1Nf5HIovXQrBewU/FD+COeTNdTyRyLtOjVT/KbFOgyRFiDlu9FTvD7NS
/loWWr3vjNz+MuRdQth1lqRHq42a74VIHeKjG6tHcmCURmR/wfysYxHNYD7rBPGkK20ss50b2/23
KjWqdZsPS10g1T0e43yDO6mstgCJkmttXIwKoBhSl+FXxAcMQ/XRV01lYSngpGQ1VHYCkcELm3Wa
VPbdZIZJMMel/GZKcq3IB56y5d0Q2rSUSGkqWIeWhPHUbsqjb4YwaUvZ/vAIAJYcDtMz3OlZw4KD
3WH6ReOQqLBJCx8kx6x8A0SnH91Ql+EmspeoqDgpCFiVNkTfRHvQKim53UTEuy5LMpgKHH2vC4q8
eGM5o/w2yo7j/Bh1GZQTVmd8IOrqr+JLJabxCB0DoDzEQm9j2jH3ZxAKgGN8mswtZajzccwUZdlS
MELy6a1sk8ZmfuCksjzmoG4Ci83tpqgGJuM6jdJVIU3gIrHdsLj7RaU9lJHfPSWmiO6igkqjtB15
G82vv8JXn4W2cJxCpZZJmVDyX21KTZL4LuWJr5TxgWmw/CGkQ9tPi2jvNpSJV07ERLQqan7OAtnZ
x4bWPcUJgWQrQ2leST5mPe2jwpmuSSrh/rt+2NAomQBHpOoLwnqYytNS/mKX/OK2Yw5/iVugk43S
tBinXzirkv04hxU86cQnrHCghTLR+iHoWoocl6yv/tpz/0dNi3FuD2GgAlwaYdjITrvZtUl0axRp
bRBpproKObNaymG3XKtU1SDIlvJeKG8DJFq+NFMNJWMoedhda1/a0JxGYrCF+euXEDFBGN0b+3NX
iaogY6wNrITKf43n0r5zndbcRi2wrcmiIIx9nmwb6eMHN8JnkjY2ZJW2eonCkoFZCnXViB5q8iDV
566zrDsweOOngYp79/7u683BzPJjF/MpIifkqG9s07SrM7fXRBNoyRJB3pCgOEk+NB3I950Gan3D
UsQAM3pGPHQ0bFasU0sKdgX/m7rZhT528/6Pej2A+nNLSmYBJtHlR+HIOT1Ej+AkmD5ZIQHtMJKA
EWktEIBOHedB6/d13cUbpuZ5O9FZj4lzp4JKJZtXN14+UySuD+lgqatX1HMX2tUPmeTuvedE0B1a
yJOhVldqpVr7khyVhuubzSzCWo/mBf1+sahl+PPfev12pwmZT7hCR2gX68lNJJTywp92FdHzPEus
KH4s3F+9OfUBlMBopxnmV1xpz8DIBOoayiXNHqJNhxXppq9N60svIQkls8iudb0QLybi9hHvrCz7
a6A9HvGZRrbRLRITk5EPumAqCSIfuqRuxFAyxoJ6NSd3ggKS6NFRTNcI9oZNrTCsVMsMY0LrfOij
2vmokXb3iyajjoO+tCxtRYuVLY3lUPcOVX7oOiYw0hGp2dkssy+JMv5Ps7WMkBoAH1CPpVYfy1nd
A/he5hS4IhsLIOFnn2xNqNoJJ3/keG7NMZS3GZrCY9oB6O4NWg5A5PqnaNZAzeNmzl9q0WXOVQtY
uz+qcIh4SAmh7rDw23FrR1msrzspwhxgjUg7GE2QTLXG2nBDpflUhRAqGyVgI7nOnEeHjJJmE87L
Pwgp6MON3nA6vQ4TFO5EtVBxXyPpIF0qF6NkNaamr/U4Lckbj7njqPSr7cgkDPRxpJR3R3h/2kSR
z3Zax8bNRqTxrOaZfBciqUvDXjdg/+t14ROPOdZs3LzYkt+mtMt2ddIm+66nutKzgRFJ+mi7iUun
e2qT/MWt2T/OoyG/eEMuoH1PSc+mkmfnL+yWq3nm4bPoaA+AbMTBYOG4zwT5aiEC9nLt2W1+aElK
/zpOhFxak0FtaOYknfDZZjvRevUHdqLecVI6tKqBTb+Tl81zWbCXGcH3HPSR2ahd9nZl7OfruGj7
YW3N+UhCcD50O2OOigPoOXYtpStW1E7ufSHq7kk3OnNLnmb11W4IBMJxPF1Lg93zpi5nVoCWfu+z
mdJQUiqXt62bwJ4JLWaTNiQ9TXgtO6PQsiCIVPbMN9IQTw6H3eAPW31WpAOOPJViJmaI3eHKTqw5
QDikrpRUdOVMFAR4RJclNC6YLu3JpQFUmOoz3g/vaAy0WaCj+sfIkOSOTG55dCIeHCKLaV/qpr2u
vLJ/QvvB9n6Ykr23dICQZsjbIqM/5CZsk1FhzL88vtKZXvgsv2RO8aEfXfmN7GC227od3RmlBb9r
oGsOO45USqJr7l9/9Wj5NLE8FLP1ukLocJzEkB+M5VMdl/ldJ+BjQ/K4fLHVCGO5LlL4RYgUtl2f
0BlZNq/JqLOBj0dL3etlzZupUkqR17VYllEJkiIyp+sMGS0B7vVAX0fA5KGxyt3l7nQ9RxAtx57u
2uswBAtCIRGV4FbHTpturIiOh2gmdf/a8SkFwwfzbb52wOatYAjmB0h5SZBbFFQ5wo5jFzoo0pb2
gBZpPAZ8KO6ahiOPfmnkzQnY0EzSEBri+FftzdPNzOdWrscpohgZFl6xF9G90uWYPSiJ5pNg4cxf
+LI20n2SczgaoDlXtrziaNDzwwhGdYVQifQOEPVU/f5ACy50yLaJMt1ey44Qbz9lCELuNIZtCSB3
DXoE5m4GM5SCR69pfKEi4ZCbjiDEQvV5FhaNMpvTge+wUcwtpL3pUwnraxWadX7QluYKFl6mNXb0
pBovnZol3nrlUWrUpL0k/JsKk2aPmpnihMHlX/s3r4vkmNG7LavYOmi69lPX56VcdjVeX15QLKkG
RelfQzOhdSktWkMlWQkPupGXR1mZ2QZPnnf02kZ9rgx6aERX01PDr1AeBzx0d6Q7MW9FesvkrpnN
D0y61csYUezUuvKPg8s8Ww0xj5BTqPq7DjgZjhHpFxiEC1o5xGYELfm4x2U8q3qZhnFqNtd5k9OR
9BOXmjer+essotN1gn7wMV663tQlyyrABu3F8BgS1tw1PzpFiG5shNGd20naRvUyfqC1gV+jD5k7
3E64dL9ey1uPgJodeLvsoRh6ukgWy6SD/vXxdW0wWlrAHJ/Fdy5TPn0nmqi9Zlt3bqTZLBUDsUjK
pwxR5Ek9DjXhDH4B2NWpqIQttsPr2CGAUjoAGZOOF8lpa36Ycr08AtYuj7ZJEVss7yCmPPzSoPKW
u3quKM4Hg9nMinpOOymTZUZ/7v+wd17LcRvbGn6V8wJwIYfbwQTOMFMURfIGRSWgkbsBNMLTnw+U
vY9E6Ujl+12ucsllkZgB0N1r/esPZlPa90ZVs9myjz1ix9k+oRkkYhlGRfwKCeoe0DLE0/KU1tlI
0jDlZ8du0jKjhHycEmm7l82EoXtPs1OxsDHSckBBm5JFMZu6eS5Ju4h75loPjkhoFXoKZweXl60N
uLzjsOfled1mp4C7AXI0n6vGTT/Q1c/tZrartZ/oJlAoxXRTAdq8b9fBmbGMQBa609xMskIOmWYd
FZHDqeXrlh7P4V0zCAqaRvAyu5wqcaxdT57GtgREXLdKFKr2ThVOcY11OW7nvvBAvTA0dmTE+ZAB
mbAmFeg0KrT5Eq0a0koZDF+COpkOPR99U1PgObGIaEJIfm4/4o9JySG7pTzmNYtMkFByjavxs9Ye
d20JDOdohxlLRRfcg7406Yb0KB+pSnJ3M0wENW+wR4uoWwZPXJEJzSY7SsqJpkmoIGc9b/XAA59D
BIOFDaT++p+vC5OJIUeMYQ3qkzdyprYcKsd6YaCKFfe8r7JcEE3fsKAFVWUaeGwykCvSa1SkcMoW
TyyXrb/QkY3BjCt+8XUgWcrfZR0N7CtQHHTYxWHrfTeuVcA8SVqy1l6GA0AC33g8BmWOmVboPi0q
JfVoncT0ACq7wSMqeVM0Q3jqk/5vYvd/R5V/GlUiyGG695tRpfiECOil/mFU+e2H/kkZtv9iWBbx
8uLExnzRhz/1NzsjMv9ymb1EGAmQdem5PhO3f8ga4V+IZBh2+TQHzKZWsczfZA3X+guXb6S74Uq7
hpjl/ZtZ5VvJGdkdOGG5YAmwgEiFfEtvkpMBgFp21nnNQUJylU4rMZ0pb60RycH2mWRlMx6QeWEZ
43sxIRSmechaDsWoJYJO6Nq2QPaQ0WHPT6YvGn20525+nq75hhhirrl4su6Yy313p29+nke+GbOS
KMkHxrCI3gnCFI3pjx1U2A1jCedVnVNUT3dWRjaQN3IozTowWdgzuXW/v6ATrly37/pNLoldALJI
fNGg2nDPfrykIUoMq4cmPff96IKseZxwS43S6YCIBR4CCROGPLOUCV40ykiSEefqwD2L/EEney/F
O/SYBMwjN4vG5AAD9WRYDnaPhXVYCzD9piZvGe2ldV/aFlmLblIT/Nqt5gupqIGqrCJR/kYqWS2x
h7EQZ8RYc68NX5NwuABc2NbiveDx3XQEsoVciiglne5UkOTVltAggsOw9SZPzOeJyLjqu2HYQ4ee
CZ1jIqgY22GQ6ZTei3KY8cwI03B+WBMNVdgUWGqngsxAiucx3VnrJzczl8g5maX2vUV5uGxE0PHd
cM6UT0aGb35KQKUgrECEE5EMdvtk6xGrR7+xZXY9ZRWfKJo95zgvVja9V4yYUUNIAxjBzjOrg/GH
gu0KnUxg7P1g9ttHm8M4O/WKCOwg7UhNMyAh6btF1Ry4TmmvEUnWZDw7ds+dEx1+KIDIzdQcVcu4
Nda47Sy4a9JRb8qWaLBNO5AqssNnnoHptKxxbAbOi9na/HT+psFdG6wPDFysNjbeSz6mycMw+9GD
hjG0hkdamORKZMAoE/jVZie5SWJ2eQq+2/fdY8aUsT1zF5O0QO6jM8SecLgtwig5pyYPtOHdvDQ8
Vr06EZ3DTC6z07I+kmC9ORGeqDy/NXUzkga5t6LsjQDvJT1eZin2zkZoAtrDLJrOVoQtpG0SFhJo
NbMIS8ZDeOei+Au2jbbLHbOxdFt60lqx4Wm+B3XqrwySZ4O4yjG55qwaGG7lvXc5z6n/QJikdTXq
trzBuTx9sUfqs8Yo3TAWdh281GmhP7SOmU80fLyy2QhipUdNmGSWI2iNK5Ix5pM9+aTl4WNIdhri
pP6W/NY11lIHvDaYi3J7R1H56trsJw+qqwf/CWr2IB0L52M3zBZnm/NG2p/gVfHshNO649c5n4f2
iT9W+Ve0L4TJViYFqA89NG5S3pGO+meIs2bN4bPXJ18WhlxjO0eeLU01Ya0LKSdP3BkWV0DsxnIo
2mZM9jCM2u5xzfi7gxrBQjCWgBssCEr3DwV1xDmhi5y7yUT0cKpzeuY8sSGJOcTtDVgTTxcOIR4p
/vsDV/Ghii2IuDsj2kHV4L6QfURfM+DLfl5nha3uIRoZxgM5MYu86G1lqJt5Yk6wL2eH7Xepxjl6
L1yzKu4STVgomI2ScaId57hoCLabZa64l4o5sognc6Ts/xYl3ILWniVlCG/CZVfB/lpC9YhfX+Ri
MnhwxAewjn29LopeUTiSLQlkwmbekMc7kAwdh1aY+Y9TGQ72dZ5Q3NOMWUXzKXDI2878kPhDqNtc
0yhSkgaDJFX5s7IUgMwGs/b+s5OEffFBsUNYpM0ki6eum6qu/XAzpUYS7YISR/udXUDp34Cc5adO
khVLGaesq5wQvelDOCSy+OIFtW3LjTvDqttVprbt64rzZ5FUdWAqx6S2Q1IemoZw8mNmOwvUw9eU
RwM5IWP1hfpepOFVDev30dOkw2GF/y5AlzrG1hoiCTHC2IFiZltejC521rBJZ42ddF4TKKs1jNJy
1lzKLKi8MyJP/FXGl0tDfEgzd+j2buv5dQ6QPSc1m0xzbNvQfFgJfrFTmc9kBxIYWlOcF2uApsjG
KTzDNzr9WHZJ8GVK8YusLVVf45N6MYxKzruiVNMtzoPps+foeldxSG2ZvDh3oUzqZ8vNqr1dm2mC
oUWFR2gfqJsoxaw/aAtc5Am7KS9Fm5bv7bwjUdHs+v1i9Nj6aXJUa9ztd7oa22tdLtWFxyB2N9DJ
37Ktt895NGTvtFvejIE55QclcTGWM2az5muMqWjEu5QYxveIz7t0r9bEU+w1rG1ZyOVUGhETcYch
l5ZjvTb6Aduedpp7Dp32sfaqNtvmS1fvQ2E2HzKYS9xazGaJ4PIIW/VRnF+1PsO0VOgKr/Wg+ypU
oLYlePeZvXoTEO9jX2H8HrjbzPRq7LJnyoFtp2x9LruqOYSlnHEgI2f0uDrS71PPus2Tpj2Y0Mq3
mOe2jzSs7cgppf1jDRdA7+aKvFfZu8m7qM38g9EtBU7GqE6wwlpCOO2+f2VkvTxnw57PEHPNx9Gw
IoQZxbibO6L0euDFWA5zDh7R+fda6OWzaZb5eRRGy7l6TcH9fYUCje5NfYIqn38sNiOMHN8qFWRT
OSFBSTRzfavOihqGgTk6HEKuQXPPoK85T1jlf2DIv6GfURVhagRjHaobbq54RvxYFUFJzYJs9KLT
a5YzDBA2hra3/5gh/oYe/3odRjc4fFDt2Uj/f7yOziAodFGanNxirTACU7Fnryif95q8+vtb+auL
BabJYIYCGcrgG3yeFM/OSCkCT2E5RrtmRWM6uvfYEMOfot9/LmShCgIUUoubaD3e0qVlGgUtKSrY
R/uzdUUkJ+wPBF1gxKRyd6vi6Pdf7RfXs+hDVgo4rrTeW+UWLhcs27LyTsuUJQ/fjiBicjkxvLqj
GukEpph/qJ3X2/Vj5cyXW8Vp8Ad5eG+L9blK3T5SvXsCQ6O6wqCV4ocNlRO4nsgqggXET8VGpfmz
aeQcH7//0j+/pKGHoykCOWR4tvdWPNXUrjSnkinBMIjVihOgYLLGP3kP/fIq6EQizG5WNuabt6ZM
7LFOROefSKHFW1QA/gThH3VZv7oKDWWIX1kEz/XtMvfhQEvP4LswNA+3vljzbycmBL+/Y794TciC
RJ0Q0u2s9NIfl1shKwm8gobQToAnUfPwUugZYufuNQC5bye9/KGl+3n/Yk9nN+FrQfDmsj9ekozn
ZB5L3z0ZTeI/WkB5p8XUlCID6t9dDYJKBnu38Ir8/qv+vNgR3UQOTD4TU5OfVgReTpDbW5JSioHV
nTTsk72vw+2Sg1n//lK/+Iq8HOiIqMERuL3dLAOYSlyqssHbVoSnsprzpeuhvbm8MMXawU3rW/P7
i/7q+6G3DRGHeL/wg9NMAZyMdM1T6ZPbWFeucyzNMDvQ6Pxxpa/QxJulHoFOoFJ0gyhYXaF/fIhN
FqrQZD85LaoDosutysPBITDLu1Yv6qqBIFlD/6BMnkbqupFaq7vSEkbM3mUoR3PReC8MJrrPKFkd
qs6lLrObsPDbP1kP/eqTAn1g0o2LNADNus6+m8ESijwKaCC84ZXDhUQCqJtPBuclrlG8anlEWf/7
J/EaJvrjRrjaRlFXYgUMAeGtv1tagpcknHEnIzSodafQoX/AXhm2irI4MrM2Wd/3XFhXcijlE8Dm
Ym0dEU13srNlSfTCsMg9VRLIH/O67F+v+gj6CmgQi4Fn91bzaUo4yDpk1VdLSNFtevmzlRrOCefA
WoCUmn+CcX56N31EQqwGoBxeUch2Pz4EKbq16CeSRrsJKSrMRPPNLGte06mlG//97f/VxcCN8F/E
je5ng+twwWY/lSRaTRia3OQ1bEpmu3Q5ntnSLv7+Yj9t03yzED8/y0RtwHb2pi6qCsNqu8ScCSTz
aCxT0fNmsRDpEn9/IfsNmcAOfbbLtXjw+HJY3rx5kYlcE5PfBiMVhMq6G5MeboiNsOvxxMBaoDtv
cw0S4qaMhTLUQZjPt4GjCEFfj8FGTndkooMTGCPNUtxZjCqXQKkzcr2BskC9nL2JcyTtuSxojl9z
Evsa6lr1bzfiV181nG041/DAelsKCQKg2qDqupO9wEwnnrw5ZzYqDqlJ9u/vb9pPi59L8Q64mAcD
6f1kuASpxu71xMBIYRDOECbn+2NHFO0wLURnRXjfn/DD9fT6buljt8x+iHaPf1sewpU3T6leKtKk
lOeefDm5X7DY0iflJtHDKyDiB9itb+VSeu+babL/cADYb18RAulXR1Xf4co2VE5v1ex9t9e5ZdIL
F4+ZkwWHuFqg/YU+LjozrCPHRkWQhB+hhxTuVjed1V1FacMKdFQqzux+ZlJM5sd8Zw4VKOJSrHiN
xN+ZxmJQ/Pl17qIqv8vhD1riJiCxueY3EV16FhFHlQNcEnR56+Xd8oBgmuPO4DA4zL0iG02rue02
zKumG2+cgMa6pAD3KwCOyKWXOl2Fv1jJXHqmUaitaRXVLVLB/Er5vXGYCM68wZXTWA6kJxVQLnuY
vWYA4ZSoodwkNCjwBqJkXdVe9IULLzcoMTfaNmjbaaAXcYIpYcWMUT2CTQcrk/CdB4mnOti3qSF5
O0teN6wZjGIXiCRWaX0eFZGRF7kBqyJGKLiCodArsxs9T/wZBeDSHH2CzdBqoznMznAMpCuq5cL/
XWTwd/GpiwTkJSrXuka2rDXS7j2kJnUHpbawsP4nPEpNUXHEdXq6a4mmy24w7ymJL0ql7m87h0D3
rd3ibb1rrKot7prF5LxQQ2/JPR42012BLe1F6vtNcRe0VveZuEe+BURab/ni+PXgXipprVDUSArP
BsIAP8hX9148iG8Y/lmRG+0KO3cv9EoVBdGA0YtnLaG9e7+F1bIFBwG56pcMIDysZt/ZaSfhNw5+
llgf4ezWRznlg/FuIrRziWWxcGpFZu0C4WSl09nX9ai9/s4SRH5tC16X7IZ+Fd6DNQcQOA2DMZvW
qiOWj0GoES9tDfHAt1fXpgV+xqmuNY2EHYwiuHB1Yo3HDKpAwrlqaXHVqBJMK8S9eDlMKOTtDeln
oIzpYE7q3qo9VcLe8HjBkPUTH2QIxdnwWgeA2fP2QYMAasj8BtwMSh/EKLIXJjIJCCubvkb9ktxA
cppuvkFwXjnwYZwM0Y+b296LSLIs2XVDN7Zn35aVb7O3EA3pHMcARdFLjcUcUWke1rLWZGXiDLQX
bN7uXbZx5Xu8RTJcZ7pZ6XFf7W7FzJ28Gz7OAgnNfhLg8N9GM5ixvySesxYSqUttFzaB+1JZ+YrE
KuB5FKK0PxCSQOBfj7/AHwAZM7Cr4MIjrHXZFKaY8j1MSLM7r5CmLIeqNZg0lLPLjXWRszn7PLJT
cdvVkg9imWAn5BjbHdFMlpyehylwDKjVgVcUd2GDn+SlN5VIoPK8dteQYzF/CQ0mGbs8lLZ7O1st
KHA2Uxvjr26NQcV5zBgga4j3BAbfRi7TnIIV3DvBBwrzgpwPT/WQRDel0C089SRZKrB5o/TyU6k6
0HqCZUYLNkG9hE/Czd3kVJnmBNQGQt6HAGTLoPPx24n/3znpH+ekHNnfHb8/adgvRcf4Uokf56Sv
P/TPnDT6y4zoN8F3wCao2/4Zknp/QY1lELoOOv8zHjX/8vESRA0IiRch53rxf7TsPlp2qkhsnBC2
UYC5/2Y86r21nuGwxh6RtokuGyjIe9vRK6zV5SBTZjGeOUlCeyBI9xuiAAljb31XP5lpFTA68Zo7
gc/21YKvxUaGjCDiOhrynRUIkrwJjJ13yp6K6yzs82LjG2DDUaAOUyScU18P1qbSAl2KF9IRIEOI
XNhujLz25E9n57ocmwszjYi3auzyos1UcRM0TniozCg7JEESEBRfugQpVwYMWMiQh0Vk6lhQNl4O
3ZxsF1IDDHBsTlwoWhAYUf2Nzyii52I7AdTHDvxtMhft/gyifnKHEZY7Mp0ap+Owxh0vzUtQlGQF
FE7ibNQU9jv+AoNA7U/7Ipn86zGZQk5BP8Kga2V+Hq05cc8Kgto+jY2SX4NWRNdOXofHJqnUl3Sy
EwlfsLVuRNYOK69F3bmdO57yIjA59op8RouZ219yszFjkteR65StI2FSpv5VatbpOdmGxqfax3x/
Y8F7ujIWWR9nIR91NEmoveuQJgv1+6zt+3dR1MMWQ9upPq7Tr0dlFEWEVZw7b8iAzwccxCMar7Cm
NabA2dimUNgDRkUQU22pF8nJPsS2O37AtcXmJtflx1L0/Vm0iH5v4V34aTGH8kKY6tpYUu9UqL49
KVJyzlEZ4mDjBSTToiC0t8oXc7Yx58FWPM+0eCQAGX4yd2ngt+E6tLc7pzyfLSK7VVP5fNEpyvHb
SYYLS3gGOgczO0wyKe/BtbIPRS8yvBDrlsiGGdHjDkkqYcR0tuRmUtFj+Q4tvCDJ3R0uB5ckBrhy
plOQG81cOltWKC6dzY5gxDrblouDTJZZ4PhV5Pag4nZaW7+65Phs86y+EUzxNq6cg4tUNcsW9uVA
Rl9YXbZEw17YmDDOcVGNUL1w8Qrmjde06UMSLLa/iYbU/Sin0YWrwoDkgLcDf4vh1OppxEnLtDzd
Qqy0rphhRLdpMpOgR+AG4hbIWbPe+soj7i7Sn2CTFkfUnwyrc8PItrobUBHW2XROiBG5iXnU1++j
Jk8e0QymxikhOCnfRXVgfZaj2Q2bDDXcnYbllOz0XFhPfVQmdQy5cbi1hlo+K4qymJh766VQDpxj
PffzqmsuwzN4yThTqjDCrdWeOzQYzkSAWA8rbDMkloM5hYllBZPxj0hBsAm0OMDSmNhibL3TOnzO
0aBfErs6m0eKu+h+0UVjxHMeJCufsdQlKY1dg5aurl4oQaL3SrgfDXNst36rnEtr8OcvXqtmyTth
NfUuCZP6MU+HziJBEakuD6tWT32Amd0GnU1LFE/To/TUQ7XpMU2/WGVf27ZXt0AOkUvkB+sZZhU2
sDga7kLq47jCHBeewuql7bZi62bRsFuwJD4Rtx6cPLNj+uxkech9cPNDMwzsaIo4GTIJMQTWcD7v
bMh3h0aYxbQ1oj5xd26gzCcb57Xd4rKZattskdXVlcgPQd+Wx3RG01i4CXU4Fjj9nQrxqIf7WOUf
0CJJxIpW75CesCTDMUlRCMGTG9tnHcyMO1wa3jMC1dOEbn7urt1OGZ8aLyBSmXhifTPL2WBzWaCm
NkYeqQ3mdRoTaLLm/XEev8gyG59mt7YunU4k1a4fyYaHxjmTehsljrzO5igpttD1yMPNRrxDbWO0
SQBu36VF124RYY7nylcYkTH42vp1cHIxEtlqfP5uI3Q/W52K5JgXbJuN5crDZFb3ae0NB2TzNDpg
JBraBLMt5qdzHUe99neA1svnhdlmtdMWQr7GGaqd2WQa5oIZ5teTaZV6OCfswcdpFk/dVnyAF4/z
3hy4dWE+hnPhF/YmU47V92hE5i6/TqaEuN0o96+tnNnyYpXqzkd2fIexS3rDtjiBWhfLUafjg+fW
9Z0E57gbrC6xN6bIk4cRFB9ZETYiG2Kwx9MqLXsIa99mk8KA6y4UbX1jDlN1A3tH7pECwVEUhUtb
WXVxo5GH554iURohsxNP1SyuBjsa9jIkUg1GcVVd5ZHJx/ULvDK7MuPG0DGy1CMSHizV+RdQF/zr
BY7oJRnjCSPvpU/euaHyjwS5jmRyGtTnmU6yL85izNe1kQ7VgUzahqZwTq4iRF3vFt7xY8oX/9QK
uRxHMnUPsKEgUydyeS6wjcNWWxpEu1nlvM9dsmgnqydVqEe0WvQe+9EgrOXc7hdCWAUm3NWY38hy
YNwsbec6acrOZZMt4PMtybHxc/tSTU1K/DpSCNba0NykMAoO6/28J+XUuoCdSoiXawQH9EjGdYG8
29nZ9ujdkrmcfU56iBdiMkZjo+QECcuDeXyal2C+tQs1HqI5io7aGroHlTRwzS1Pn7Ge/HkDlELK
dhtEFY8Idia9y2xu+xzeaTw4kbwdHbMi7DV3UDZjhYWeTUChlaV7TRhLcrkE0XTsOBhpIfCDgnz5
yWxE9MnqHJu02c6Tjyjhs2dzTAq0z0Z7AOkyYGhqthpev4xD2i0dL0aGHOyFzosblO3jM2TTcVtg
dPpkN4K8+pkg+z5bN01GYLY4LESkLDulbLt5V8/RI3wTZv6azOaW2a4crNisQzuLGV5HT8JIinfA
Pp288VVHxiOhkxLGse8XKPZyS5oXpGsIzrHIqk0JKQgeb8zBz51vgJzeKZluSYmAhe5kfrBvIz+I
MwgKSZyn4+1i2U1+3iuyeWHkGtmj1zqeeLF9lngMtcT0dmqEmAmrBHuDxb+0rGnSJCmnhTCHE6+s
rYpToGsIWC8yWZ4oe6cPRWHUn3I92Q9RPwT3lkzbE+Sde1kH8w5dU3UMZIft+6Bp0pvpzi+XJzbA
r6jGXvLefwqGcfjIkJcKwkVuvem84SnAWfnMD8LyBj+GHXmzxgUPhyZYoWmpgSK+Ooun603fyqLY
jNIh51cMojxTzdzfOt5YzDF6skxuWhWl6X3oD2pX4Th9my3UO9DaR68yvoF//+2e/tQ9gd9C/fz/
WaZXXz6ql654+aF7+vZDf3dPkfeXYzFx+Z5K+o8HmIk9GOMVPGkIkmAw839dlEOrBDIdYmi8Tmq+
J5ma/6ZrwsT2R6hzdYw0ScggHQtG6ToK+hFtLJ3BYJfN9IWDjaPOaBtYwIjRHdxh5voCwpc7t9WR
eV/2JXvdqlHWjvfeun93605eViGbes3Hv1TrTm+ve/70uv3360lgvx4KZH8aexC84dFdzwz1enzo
9SSJ+lBc2evpUrweNKCN9q5loBQTke1c9euJBIgj96YOK448s77p15Mrej3EoDgWD4rcYkwO1kNu
Ws87E9X9A9EYBlgdqMZdSTbEHYGID/56VqIQ49Rcz08fedGqxVB3K4tn76zn7JIgRDNGpyc3OVqw
13CKWPvWtCPTG92RKGR5P4h8egmCihzAriH22l1AdaRsuxvGidkHiQvEHJsNKRROqu19lAVQljyZ
3XmTT2q16WJ9Zpj1dKEASy9C2b3HWAukhMSBQAGLAvOaTrvc1/1QxKY1fSwmzHI2ji46gH4tLqSo
aU3r1uueIZuOKPV5hu/LIq+uwlFne6PPlpOqVgAtw5ByW+owWEEkxMR5YogbO+rIty3T67HI832A
cdp2ybw87hj3npljM15MGTm/6GTEVWZVsL56+Gzv5vXELaiDCaUr7OsQDfjZbMv6MpDmeOF29XyG
+s55yV2nOeWR1b/DIbacYuYrBWYybY+rWGaHR4T9wyUAlLmXVmBsIb/Ut0ZvOu/62e2fmPuWX2e7
M+9tPYitX0z1dYXs7srBQSHlGH3kXlGNyqmObhirV4+OEnpvhW29rXvb3I11weTD9Axc5tVEE9F1
11bfAgLjqBZHiOrkJufFgQ1qRNGnVWioYqkstmVjceAx4oRcYG1ZZ7d1p00wgEj2jNIrDB3MRu9D
Bm8bivEXbevw/JUFAo2wvXKVlcZDbVawXBdojF2K9ZFlkKhL6HR+0WJyj0N/G56Z2i+/5HWa35gE
YfJOpct14eVtu8m9xPgUghdUmyTtLKRZIwZKGxCX4bwWfsD+lWUnUaBpgo6Yb1cc7VFYlflBYah0
4UeFucvcbrgUQUvr17RS36L6WZ5Q5uFya5TtdI4WIr1Hp+Fdh9KlJ2jTg9YBzSJEMxqBzN4VntPP
G+RZRcU7WQf0hRK4MYPrufU7/CcpTGoD0CH0k6OT58kRW3t19OYcyXwoLVygkwmp28ZXSfXANtLe
zHWJqC+V5o7OxtsJozUvCeisx1UxyZFJX7NT2Syvq7RKr1Xm2hgR+M5zSQvJpMBQmNMlWZAiUh3m
d1QJThq3dUlIVG5lZx7Jkqdh4XDHCTgYk1jjs6P3mOaY0B9hE8QG1njVlVGE6UNg1bLdBH6ToAiV
EiemWrTLdqmaz6WFWdhm8Kvp0lmCaubReAKRP755D6nuumiXwyhJ4tIgMtERVk7VmdfS3k8UEdWm
DdvpFntA64PqknqI09ZWrdyXPt4Y0yXRWyFmdcjqqwFmm9JtWkV4Hsw+aMxkDp35Dg8re/bfp0HV
9nf9CvScYSDIaj8trd0ZS9yHeTW1W1fbxfhO5VMafkKwm2R1nAWlOXrvK6BSPFjDFtbJnmCyPv88
B21rFQfiP5Xi4OJw+28d8Kc6YB0N/r4OGP/n7KVqO1yPvvxQDHz7yb+LgeAVHWVPZBb8HZIa2H95
HtwnWFgrnefVNO8fuQnlw5rSRjrxWkZ4DgPmf+Qm9io34a+TPMm7BNj6byqDNyNxjP+gk6HWX3Oz
MJZ+K9h3DX9KafIWuIleFjsLKR+2nz58d1Nuvk1Uvzeqo6L5Yc76ehFGu1Cj+J4/UWz6Rhst5AtU
cwUTpinoFli6OohbYkp3v7/UW0+89VIutwW6C66B3lsj+aZiR8pTZyHTRsDiLUVxbttQd62mBWtk
4n9GxjQzysVz0ajOzR8u/9PtxMAClhTt2BrkA6nvxzLLLhfExb4tz5CG3dtV8CEU3fb33/DNmJw8
Qi7hERIHqecXKWRKGfNgJpY886zxHlb+Qxfh7jLALtygsuYt/U9Z+4snB//l7bODo2RDQHEZzEOJ
NFemw3djaieVro8quztzR8wt0qKyWiS7RnUqPDbjUrvv3WSUoGSp7M2N5zR5tZG0xqDahcIMlspJ
bAI75ZADmyqOkJgjBB+NjiQHcJniCN9Feb2xpQXdF7PljaKoPNp55Xy08/HAftx/rd1VOKN6036Y
UTnFxhwN1ZY2zbnK5BBhUVQ428Gcp4c5x3ZJ+OmYbhyqLEQihCfd+x52zUjGG5BB5dwmKR42Xo9o
1feYVWlXVZgF9enVgAXUhu06AfIciAcBgNvrYVmOHCiXQ25oglqqr25Q3jXC/eQv4W0PHByPblid
WnN6TjUYfYTue2d4/E5cepZt0S7yUEhPxKq2tl6Xj19UFsljgE1HO/vGVkQNTBAb+wgqMv9qmihF
I8NPTpi9PgT4053yTPSx7IKW5l0zIzai+4mJ9Ha28vxqiWR63/suFn4hZWSkUyjyQG44xmn022Wy
yyFVX9YdeuwMKidui+O5l5p+sRsVhnnr0ZRGR46cYdoLpCD3MoBpl9GexHbI/LZFeGOiRrMSCxMK
pfz3bh0YH7JCq2tkzvyeEH7EPcF4+rxUYjgzHeTjQinG9dAis/OkkuqywQ4KewG86cAFeEUqCTDT
oGjNx9oC8B3svRal+eA2GPrMWk6xkQl7eBqEKam3zNm6QOuR3otMLrtaNNYm8Svo5RKb9c0oVp63
oZILDB/UbbvU6qZS3UUSzc4T6af9vTs4hLgZmXVpTY5PejjvAoCA2A99PR3qynnKEEjPm0IM6T4P
nOnM7UR0azKIOGAMoi6X1GhuhnLe2uDal+lEzQUYXZp7NaKranyPOlP4LdX95GFKELnDOWZH6MSX
zL9BX7FPEtxlwKSJVYqs9BkriQwAyvtA+NbJrZLVgHm8xUeJ1DvciQ2dGwe3wimk72jTRKbhwA1A
HohkrIPtAAWBc5Znc0Xksdd28nzGGpwhduo119XMucEbDb8LUU1q3jqJnF86g7ENShu6vTQ3zvvU
tw/OFGU4SFA2bXNyYxgcyWArTcnV0sJpWC+G4cQNlh/7pM1gaRlh8hQWPVk5YUqsQ5KM51Oe5+Ag
wxj7kZEdKKVxKSoAI2zXpGlKBjoDD0sAxy/H02Jn1sUK6OyTHLUW6WM5fQOeCH6QvTDJ+hBZDObS
vjfvCLUzz2zt4KmRXBBYnr4rGhOwMeBOO8R5924zxDopFBYARr9N0J9vZYiOxV/yS6OT7W3OQGYL
Z+Iz0pIuZMBQzJswSfUxAXzEFN+8neZh3wMAnpGmjTaE6cJhQbMbE5sh3zOeDwDnutHYtlI1+8Fu
nJdOIxFpstbfddNetqlz73ltFNdWoepjHejuZjBaBwjKDI+iGp0DXi60Gmu9nWXDSmwjOeMqKYse
xkCCbWZjheUFG9JytBAWgeV5T6phmoHvqrEZmRPE6AcYb5nZBcYLh4wDgNGkycwzXS0Yysqqr7oq
PJbafl9UmbmxE4uxSahOrgoNoHkGkElhhJdpUhBKFOUgqN0uGGz3ZTAxNckHR1+3tOvRxitZe2wJ
/rWYaTPgp5ZHv7LVGWhUsSUja3xs6JQ3qwckO0n0v+yd2XLc1tlFX+V/AbgwD7fouUk2ySZFib5B
0WaEeR7OAZ7+XweME0tyrMp9LuK4yqJIooGDb9h77WyeN4XLAxRqlcy+BrQpnw0Uic/sluxHRDru
Fo+OsTGKMutDkoEt9kvJsHNRh/CcuPIdkjYzVfJIuczVJu+87MVJCHSag7QuaNaKEQoHIEDUn86u
8FFbjotn30JWES3D02WiZfS1Izmn7qZtvd+JcmSIPQV87m3kZCc/8z3C36RxQNJRsvCFGuhNMxqq
HJ4ku9GE6O66vqnJojw6bGLu3ZSAz0SLYzB7uxJv5aGYEy7/hBXS4OQCURP4dN5z8Wxhtto4utGg
0xty88lu3Z2LRuozYFr7Vzm5ycWFhPe5r6wtTk2RhlnTdZfRaIZ9XhIuNrAKOrIn7rDic5Px8vxa
QUWDDNbB7omj/sT7UZymzOLMaCWxnDeDQaAJdMSiHz/qiv8V+T8t8g2XouZfVdEPUonLP8T/vdZd
/m19v37RH/W98QtvQxPk1r8c4H+oJaBfe6gibJVciT3gG0s5zGwqVTS9ADHUzO/fmgkbIzp+IYjL
eDQ+ZoT/Bf//h/LbQc7rQdimXqEK/z7CxZjcFjZgXJ8mRD4pqPjYubdYTF3W6Jg/XZq/KBh/qE75
XrSY+EqYjBAu+Z1hYMKgiWTeqE6rBXGZ8M9wwAQvM1fgFojpz0Sj30s4lTIadQnODmSjvDa+Eyt3
GlUePj6+X6kctUIHx4vpdjEug0RUXw0R6jdL+sazUNbdv/9lf6iNlYEF0znLNkb3CKa/rY1bTe9l
3XPuL90wvBOxgsysMCbIQMYir9gpg5fI1H/2K//FJQZPh0FP6bTpd9So908V+dDDvRG+B8WpNORD
zoH6jksa0WegZHL/vTAXZz0aVRLR+I70HHhcvv2Gma5JxhJdwLEY1TcegQBERgzBrvQtLN3R5L7+
/WX9HoFAUwpOgd6G9peLi83s22849wbpE5GcjmMtCRwb3QhJ4rK6wH1ho0Gf2fJd/AL0gYdS4NpO
TvVSNeit4cXkSxXGXu9dh9k0iceZnHEKmybpb3m/yi+z6f/kLnC8H+4DeIGYFeAQ8GnysH/381Yl
gNmsHMaj42H1BjFjOtFNHxdMs+MaA0nZAjI6G3AbCrZBgwOPr4rnq/L3Hk0dg+U57X3rVM7wG2Kr
79wQYxv3Eutd5NZK9i/TpEzOkw4mdQc3yriUps51aHPlRRjNHom+1qWQBGYTKyQzQeOidR52htHD
E91oMzwGxQaIUl6N4dJNtfObP1nQpt1ukdPOz1szu+ksRz5gs0H8R4JWHhwzfdI+Yw8JomvbmR23
XJS1VhUijdbo3LBaG8Y/uEslbDcjZVx+NwC8th9lNYvbSk9Q8CN8IeCLzT7uDXUQdDMY5FBOaIs1
MciHIG87H+txC+g5M5G5d7p1+hDnymlqAIZZ04OOmK3cBLCZlIk6U/O5znnzOzATH1rScopwnDO5
vGqtZjw7A9TQdEnRzGJdpC6bA/mK+hf1JpZJVNKrg3y0O35ThhD0nSQKUc9XafRiZjma5tEXeF5G
ruMqJCUq13gece9eF78NXkQL08FldnKFdRjsWgsa7X6uU0SdgdTwj/RThEN9vVcTxhFMialYGNfm
sn8vsppm1nb4ZUEJkrLXCzy+GywXeXIOvCgtTwpbUQ6hSw047gbbTD5D0AlefKjJUISBT8tdOdvc
J2wu7bd6BRnFDQ8/wMLbYO6Cl4aSi+K7SrkzZN5oAP8Q0XfsD5hMNrV8GMcZye4EzSnd8HQ3rx/+
97jG8kTPu0IUEsM6jTB0mlDg972mwg4Y/Coh+nr9bTmwPYZ9s0tyz9tSr7LNaatAv6x/ZoiQ75Qo
vjk3luSo8bs+Jt4wbUUcBPux7bmBE/V4uBh0GxL5sii6MWgfGihHYtzmrfSDK6YEo7PCATfjGA6F
r2eXgZ6vcUK/zE351GBfhL0b1TKa9gUk7jBCB2EhuEkN/SSMwQODggoPpXDfD6l2mEmDgGEXo2C9
wmd0ijCpKeHDKhmH6NZcgvmVCZZ4n2athbKFQD59ELNmis89l5/+Bm3zoTeTSoSLnteh5iOArjFr
hpozOVzn/rmxomQnlaQsqgBIwozetEkrT0xQ7H3jZ9bF8VXvMokjHaqkFavls1uO9Wo24mPX5ovt
5C5C+cT4AqK/3dJ8ueEwS+Nec5PhKpKWJnGIJufXwc4Dm/urFwDVglTeTJDJjrZfxww1dLOmJ6yX
i9+N8Xvbc2y6ZeqdK7DEFwIvA1gHALkBW4uSPYnU+jrEwK3Ya8vwHtBs4z7VxjjdcnNDGGdrVqH+
nXrosJ4XvVhVP1RbQ7M/DQnR3GnXvlWGl11I5XXsY4uEAUSKp6gF3epsm3Onf08AskxwmEZ55TXH
vWzCP0iPrhbxll6wNs79gIeYpPWXck7oy7xY6YOdaZLX1SErE/AGjW00r3OfyyKccvEma2b+Gaj4
mxLg2nMGLoQouIUHa2WZRHqPZZJYt5PfBDroMTA4W16jNbMhaBMprMieXyPe43T3nbNTLHrweekb
49ey0zTS/WAI+Cer7BYLIkFD72d1BtoBoO/Wb0s8OS6px/m5CJroFrhc/ABiMcEkEDx7SdK+FEP3
NpdSnf6p8UKvNW6zketEO8Y57zRGekYAY/46ahF9NLon/a4JhPdEB597W+AGJ4cN7rS1RGtsgsTw
yB2qO38fVGZ1L0cT3uBimy9l4jfbWvZsZqYSfhkCmRbxUmE7E8OoqLowuLF/KwyLP9/wxuo+OQl0
5t8CX6SYj9omqveLjykgRAQ52hts3dotS8uRS1dGTbgMTvxl9nxkdnbl33uJpW8zfiX2rA3hz2Ch
+9da+tQiDRDLW0ukGq6JiY+1DYB1pKhvOCzsIu5YDfczIVSZf9HkzGuhZHC41Qq3f8eQH5A3pRxa
ubvwsmhH7pQ+1gE9SzIMQm5lVJFxUhsXyww4S1vX5EzP0Nq8TCY/jTuAiewFH82mKALOwRL73hKu
xt+0IZ8JwrQyPUsrJsWiaFIoBmbOed9NeISTCUn/BL0Aq4jj+rdMebRN5td854yXCRpYz5cPgF94
lhxBS+rNvMfJ/AKwFi322zITyweIg2PSo+PvMJ/E/BYE8eKaJAXDx8zSCPtWjKNOP+wACemAn75X
Vs6bw7BYrPNmbUHpFLwf+9ThnC5XQ8IMZg456OB4VAwEeIE5Wn+sD8dEm2RUEpGmLDkeqqabtsAx
xmSNcJOJ2rf08c0bS1HBfUGJC/lhnEubhZUb45nRu6B+FWbbgG9zlDctLRt+VzEpb0jVMTy92m1T
9LwtXCYvDNOTuM1Bg/v65HkAGm2c3HmfQTxvnfkJl5vz6iYGB+vcIUIVTSehqhdjpuAdRvwsvIXh
H0kF7q29WH7PuegZT0Wt6edmTLSvQ9cGh2QUgQz5malyUg1KjSlRZsE06XiTt6QxP1sdnmhQmYp1
3nk2JopYpuqKtjWfON4dXutj40O5YR44VEQf8InCJ+djWq1TRc/HqBktXcNgLnqnM6FttJRZA9jr
F0ObUXhwnSgtn1wr1cYn5NWF22xSkcSJf2VgAkuKGW+wWKRoxe2c7uc81WLjU+ZTLccHKQYnZJED
DUqv2YjqdpRvIqAsWxiBEDTd2TyQXkAN4plYdHO7Sy4W0NYN3pt5x/8YDNqgHIpsaRiiJu219jlZ
8inRvkgtSM/awLB36hNePcRikuZAasAsQTORJrjOTNxtRaAv9pbgxp77aNOW1mPsc6RjJoMHq8e4
kxajREMu21MNATGMh8K4QhGOmJFySITZ1KUYxqhIBrfMv+L+cfb+VEdoo2skakM71VueQLHhVPha
IS3Xivk+kLY4cV9TGIytTqhHo987JQq9ic25C+YVZKnT7qiNoyfpjsj5eIluszYROwk329YH+06a
Y/XIp817uZLFmTdfyVA018AVWMPGL91dHBR3IzncIRHG870+N/EnvCsjIzTTutRTyeoWGhkFpGwP
Balr8HTwaxlXKj/Q7prQv7JUds4W6XUI6Uo0mAjdKk/YkX/UsuUfTouB8wJmOQY24lgi2ZZki5MJ
PmsTewjewD14+UmdIImav/K+4jQcCIYbW1M7udbcEkqRF9ykZcJpk7odd+QyKd58hAChf5hzkaVo
T5i5/30bpbqOP7sbcbp6NBwOgwWDEcT3bf8ymRnkT6s5NuyyKfoniamtU+ikv/8+P3Q/fCNl1Dcc
2n6bxu3bbg0z3TBm9dAcC2R06K09aKMtUl8CEyRmehcOTnJej8O//74/tP7qFyTxxMVEaZPA+13X
RUteWFktm6PMCvdt0OApwc2EpySgieO+K6v56roJZ3HLHv1nXuIfFo1898CkK+YB54dYTfd/6sJR
7TI9Mdz6+IFwW/zOfEYpAx1upa0hXeHM15uOtkRV3jDTOdzXC/C/id1PJ3ZYif50r/w4seNlm/zf
5q2ri7R6+3Zut37pH3M75xfaLNdjwqH28Pic/uVy8u1fLB4bwuwMNp++bXH3/XM3b7m/IOFgAgOW
wjL5Mr7qD6+T9Qt/FFAkefUMfgNMvf/F3I599XePcMDu1UKz55C0jWnd+84j7OWyLRG3ZqB31e1j
BEDCt0sfU5WbU4fiaJjIFQtBrCQwtswZeC0FYQBLcMEOszGFi5vVWmSZ72qnjlvEYLUhurBhYKSH
Ok3De5lSqKEMtImEGYwLQ3r7NNgjkrLZZLFVNHixp9TgABEZ4ZG8wiXt8gK4F44hKZ6q92z0hQdu
ynrVKVaQsY2E7cLHnCKg9drUFX7XcKwJyDyYgKU7uMWa+pLVlpqj0nowW8r9EQ0PQ4xGsWiG3pdX
UpdpAlJDfuDSo1w5kK1GephFzSqvzzWkNv/sBl7/3vs6mEaVshSu7Emjipk/NDbEw7mQHAP5qM7B
JlCNs2nGuOkhhj3ryAnePGVdrWttPFpTYhFrQ4VXWVRwvaVTWrplb1xiU+EzGw/S4AfLDk0wNmmP
Er5Hv7z070CruQIffDby5V9Zu61VZscfW8/Ckk7zbY5VyTLG/ACs8PlpRcF30y14jVmUMOcYLWLd
UKNJfmtbUQD83MKgTXRbFBIrT3UzCt26uEC8gdR51AskA9362GxDkOHyLovS6WTVmJRhWPI1H2wf
d2UylQDq3C33NVf44wMt9JiCESME1dWoPuG1YuQj7fsvLigQSe1GCA+pquzkAe8XefrIhItfoZ4z
/paGSoT8nb6g1cJpyyXH/8PP+GH4FdABnY2nQak8kNyJ+r1RS6rPndvjWi3KRatD0j6/JpGi8ulT
xai4ENdh6Z39DB3e3hQRQ5nF7LNHb7KxxhSy1TaNUZrPFQXK69oL1k7JjZ5Le4z2lAD8TUtk8k9e
BPxsibqJ0B1C8mTNghphmLgbzI5AsDCwBjCfa4vIcB/vNTQ0XtC4fbj5NJPaN5pMHj1sz8O7ZyvI
pq7Ym4loeQiR4PMB1wygUXIHMYV7njXU11UWqEF7UDCuY9TG/WbwWN7WyNfto4dU7aRlE0X3jOub
pfsyUquWmPaYdigIPM04d0xkAOOWVFHxrlo0mpZJ3SdMspiUqaLetwZmhg6oRd/o+cuGVk/pWEyo
fcx9DvM0Bbu1Se4aHCLrLbzW0HPes/BSDzs6vuY1cmmrhTVySYRJ0O0K4kBZDnKBBIV8r/BfLx99
ljL4Wpum8NWATA0WP9746yNBpByNV6rq7bUGanUOjtRI29fFow1pnQYPsDu6xrONw+tFU6PFsKFJ
rsGikkxTAEQtQpLnsCIhOzgUiSMmFvslv46O3fwDGqoEsDwPINgBgloAZvt84vqs47m19Zsx25sh
c1oLsBwpQmRfBLdLq+jyw0rRqhsD42Kh+UwdR69PrIdsBRpoXT9znoL53OqwOI6YvHUYG6oVbaVG
450Ql0wGA/ePJRH07pd+HpNdwEOBZKoDUh/SxshraQJqv869bO7wMAYwRyFCWzPPck5Y/cmvcliT
gPj5e2wEDCcMJYDgoNI/66h6ngenGbmC9GXXhhsd12OSt685OV3HAF3AAU8bAFKFd3TzAquQnzDk
eOqhd9jU0yRKWAu/sMxz7igtwIKyhUduPEf6sjTnuPZohKyqhGSKrDQ9ZGQ7HkbbpG2aBJ9SkSri
SwpfamcABLJUSiU3OEwKPtauh0GrYwJhBlsZ1Hgj9vjMmcW8RenDVBjVLPeL0bMaWClwIph4Ikq3
NS6pYn2WrGg6dAaN8osEqlb0DBI+z3amamKTfed7nNeMaRKHu3uFj6t7r0sdI7uxm7E7joZSiK/3
vG3afJE+8DtvzFbd/yMO5MuYTvA7HIOpEr4WvsUkjHZ4nFoHOoKe9pxv9IH+tkgsdT8GM8b8pvWD
F81a+CA/jjQAvxT09HzcSkSxd+Mp83tsK6Qji27XGJrxYLs8XcRmsU4fBZfXou5cn7hy8u0XUQE6
2MjW6ZL9erKCq6NbFyQGvhipVVUvIoYE+dlZCbaFrU4pYxLpwU4G5y1QgDv4+eWjkYwmk4TqHRtl
cOqaRr0MWiju4RypBAGC0OA1LQ4HGZpWnmC/9hsyN5KkMujj52Q+cvxYpIQY8UgJEcY1ih1Iv0tw
UzK6I6HRI6eTS5IGxeOSIVfWCdzxN7Bs4xdepSBHBpq2s13pPDW5mofDEEHWlXDEMPsUJnJyq+3c
97oqX+rY6M4Eeo+6CGdfSOoQq3um9D3VgXoR9W5VPKPIbm54x/gPSI71iGd3svZdazHGMYzhwmYI
xt5YxJuJ3IBPqdcyoYV38mtLDpNm1i0p0+RhdoO30b2MZyAcS6PUxHEYZoCAY3PjZQHyBIVBrjd4
jD9jIN03KGT2musFD409hVnpXSMTx8TnmemPpmiwJRJnnJslp2rGE2677nZh4mxuGzaKoPvNpdp4
rG7i0G3tbIO5uTwaOIOSMLUbf6PZubXPK3MKQlAse32U4uxkSZ5v0CkTSmdWDHD3szsX3jHgtuw2
cT+i3Da9JLgZLHu59+Xgnfss4DVHyqiylDUDxnDjEybE+k7T3eo+XXL/7JkRd69Bx+smfr2LCSCi
t28k65XcG286OaG4puW1wl5z5Fth1xnRI+UncBJtcVtACn1s86TaaUMvfAIfuoBW3pq+Eq0V/Jb4
A0oMQaDkwk22ax0v3frd3O1nLcMxMLXTdpZDyeavkcnGtnEnjABP7vwuyeY7rpf7ng1+tV9GnBkz
2RNQssWngMysfZ5irvci8SubEVDLmfdb3Mr5mjgz8+MCbbWVe7CPB6d77HUuq4vxY+fIUv6ejeaz
hhM3NFD43/lpsjyWCyHAtTeWhDNp9iEiZPe2CVJ7F7f9cxuMiPo6l8po15dtfQcOhCMKxg44csJa
YuqG81iST8lSUzs6Qd2f8mC0b2tr0VGQy2pHVoHDUAL9k2xbf6cFCxnxnFjISMv8AcsMEjtyK5fc
uOclgJfPnirCITT3VOC4fYxra2NVVnU0tb47oOWmZp2baSvJbDo6OR8YREfttUerukUSEtwtmfM4
pqW5hdSqX/Mu82/ruRg+mdLUbueyKTDZ+x5fJ6hdfxsm8qW3EanoZ8bx7SGDY/WFjEUmN+UItYD7
mwm42THC8ISlXXQszxvevN429+396Dlq1pKXJwGZ8U3LS+ZIapJneGQwTl3X7zWP2wafMuFw8zKM
B51woo3DjnDD4R9vF9SUhyhOhtNUOe8NXJOdORhqLK6rNJjKOM1ZZ71FnQ4/gRgS+QViMcROraMS
TPVqO+d6vhsQlj5HLScKJ39X7pD0sUJJTe/IsMY6lAlau95EYeSIwhC3mJJQzjXWCPuWg4RWu90O
jn4FXV4Yu9gpOnzf5KTI7JpGBqYEIyvt4ugt/RS/c/jH+yRjj8IytdlG2lQRt5JEqFRrLEGHwU00
DqYudY9+PooXDRUOeWQuXDhceEay7Rq8z1nS7jy3q2Fr8Fyk1iBeGtcvTovLpidgfbfH6b7sxkTt
FzIv3ZNqqX8SsfS5xYEE2do5RW+KUzgfwen+jgIkvmVld0mmof+s4ee+KTv/zs0rZqRUA0/laOpf
AtG7XQgGMcKr1DJg/Ny7zaifytwNhrPWGos5Hjm1AoxN1tgKdqMalVNM4xbdR0MgqGaR24bIEmv/
NSLaC+50lolm5viedTZAjsFW4+BlWb04G7OwNT2Me8zt8QYbzmi9+knJWxeQ8+xu/DX5DO+FU+Kn
J51mjyiP6azulCw/ST1jzO+M1KDJiqesRE8h4kKoGZkLk6921pU0YjbJ/GGeC0u8FZTl6Ab/ORz5
j8GC30+HaJ1JoPNNBTf1aKO/02YgdWXmNqTZMaoDWD5lXQOrXmwCbr7YM1qCvV0GVCM1C8DcDYVK
+PnTyOEvlDBrcuGf52/8BGQ52PyfYqJY5nfzKZG4Rr2YQ3x0JPoAVoGE/mzHwIjMi6H1SUyxGTWH
1EqT+GZooqXaNW4fXeKKsbavj8YFKSxV5d//VH9xWVDJoASibEfR/b14pCLlvE4yOz5WGqVfS7Ix
ppQU1DgVGXDiITWpfMYSrNVWm+LmZ8oONQv87prw7cnQANukc3G+k+tUhGCNFZmlR2eGKsoauZ1R
z/XgWTI+kGR28AZbwreecy/SToYqvz+yKyaWD+a97c5TDksM3lByHFQH3bRxlX1d1/miUuj2v79c
f/EhIvcwGKMy62PT/P31moI41SzEp8eKLHkIBbMceyUyQejboS2AINaU1c6VfftWEpZ3bQdmFWv2
QlrL7lpW7U8Yhoaa+Xx7CREdWTZ4QRtvCK/hb8etmoP/faRuOHZgNlLANWzmB0ZSLz0jnj7012WT
MKF1IlixTs1Ef0EwNkgto+OVvOn7RvVgXNm/v1TWX/1g0IuBqfrMm3+YiHos7hH8t8mxcWMqVJSL
dTGSxCA6T1IVWX311CSFb5/mWu1zJA7p/Ezy1XQd7SnoYQMgcdD1mW4ZrwH9szHQxq5459heKN9T
pbUoImIOsLMx60FpwJOtlRHTkpyNF1naDAbfP5pStLfyOi5qClDNDTzFSEkhpmwhuZM67i1VqMlq
6X3s1g5E9uUnn5P5/Vg8ADwGfNsF8MUI8QdedWJobUryiXawEmKGQrNekCD4o2p1KiARz6tWAzXS
pD1VptpTyzLhx5rTcXmSgcvVii1gIBtnIWMtK2z+lYvFP6VXkGWxjocsU02ZRZcxpcF0DhuwhjRR
brAFEjEST7BlP/IHYKkxvHHzmXWFT0Pwvn72/5tE/2QSzQmmQmT/s3b0qR6ZRG/f8nr4Zg79zy/8
wyzu/mLDd3UdTF1KI6pUk382izOAtniwPlBc/5pD284vQJmRADEhZuqsfOT/tojZvhpsoxDkUTSY
a/8XY2jTUqfyn44cNG2ws5mEo3nlGKR5/vbICfQeHWXUajc2zcgjXiEUE5ANTmWx5DsPjN+WeYx5
JbV1Ovi1veyMaQ5OKpxiS0MvniGelDdgBcsNvbh/hL0wOSE1SLWhG8U7gAUXekd8jRsLOfQwESPZ
FbQXtMlj/iDo9EkFiemycjMJ4X/JTdTbZAyWSjdu57gMWrswn4YKa2/TmIqDE5cXW0z9c2UFVNve
YG9n8uPedW2kM7U+ZXX21WqGNgSw9zgH83DN8GIcWgFdBZDfWF7TbBnPTPYwVnjUZzQCZX6YrCXd
ZgWW7lm43qkklnCXZctwtjsi4od+JMAjrxcXOYGuQ8OEXErJDu1rkhL/mUe0bBLOOgZqtWre6Y0d
bRqndW71zj8WhXltdGxc1hAYd2VOAlQkSzLoKHhjn+43T/Av0I9E+4GmdMMNQ4A3mRRhG+e4dCn0
8Gx0Gz6s8mZBFrT3HM07l1lGUiqIr3C0vWYvTTA9ZHljXts4PW9/8leeWqdqt2JOXoLZMD+J0nFP
0vam18qosZb3LTOx2aqjS9PNGK+LGgNAsFFuGv1mqiJreao6izjCXSpqX/udFQHZHiGnv7bsRxik
lK9V3ZPC49R03xqDGzbJDvhStIQ+CBo64p3wW0uGJAC24lDSmB1JEMK/TxgJzmlKrHtZVsNV8wZ9
COdUK5Mh9JfemsIhTp1bL+9AkhkyzXdavmjEPE5BiV5jtPOLNqeERPGekDIGSdp0S4cdKStYsLPO
qNUWNeQv6j0C1ycCcKuzF1WD272SFOlcu6URaR4GfZ1qtLtADrtMPEZDXh6qtva9+N4isnwSe/ag
Oihee2m64UqMqXL4itXuq02r9xdzOGG+zLlWX7D+T5tw7q6uYZHylmr37WooNpS3mEmOfBSr4Xhe
zcfmakTOlSc5Xe3J2oh1jgEjruVkNTCbq5mZHb28y1eLcxW07wA5FVa1NaMr2G5IDZwkGKMz2tCX
6MMunc2msSmVi3qZhIuMbjVXj21SQ8qiJT3Pyn1NRIG2SxeGCxDAcGd3q1EbsR3ElFTZt9mVW7+2
ytNdKHd3q3zernJ8s6VqNohBsIHzA+h3i94rbwUucan84qlyjrvoqF+gxNG5ea2ylturzdzAzowZ
EO85JNAI8ZaHId3plTk9Vj51ZnEDBaFyrw+rkT1zlKndWP02yuk+Ks97q9zvHjb4xJic+yCb4udo
9civdvlWOef/90KshnSYf/JCpN0KqAv/8wvxPi/e2GF98zL85xf98TK0f2GFanhEihhYkznF/vQy
VIAU10XWYOom7RX/6Y+lrKf+CyUxS1zz329Cy4JLqaJQXL6J+jr/v3kTMif+9k1oQIlX7MuAjsBk
Ofi9vaGbcr+SrtGe7UEDDWAX+4GXA67QwX90kiqpT05ARlZIUNHi7PIOlusnRrrZe+GtGjWpdZgT
N2UZpNFBI3K8ex7ntrjBTJdmD4Nbdb+itfFencWtzokRFzeDyMxtoDRdrHfS8owVD29QHkzbYcqq
26xpNbawSUPkOKlboGFn40D8GJG5S2I2+5K5fvA6oRbzjwSS0bUM7ex+mYRkADubjsckK01uM7Me
7J21cpOCuPHTt0nhlHhlQlaquzqP942iWN4yckkGos+LUocci+qVjLNSMBQQlyKhsvH2mLSW5lKj
2Kakl33nbcg5Bfd6xMgIp2NX1q2OfbhybMcH8G1GgelskTSX0cU3wSiJMCq4nm2YzuXIOy1yAl1s
x4nAs40Bv1j/XYiiFwuvQ+ICiPjD2cocp8pqhFXl2AEXC92R6VsIhkojPW4IbHZGib+0Nv7brLGX
Te5OMROgLm7MhJME62u9ZO+MCefegXpSxuRITTEeX0RZUFwOZi6j7uKVg3bSBd5SWN1RuASaFQrM
w2HWJ9Up0bTpEDuN+ZQjQGKG3OuoMDnzHo1COHs3aOY3r8lw3bIk3cz5nGxTGFF7cDf5bael1qHu
7fLEYm485NXEK7KtavwkUzGe/EmCm0rwzpZVvWU9HN+z56s2U1LIrQsaYmsPjhVmblwf+yWIHrtS
lJ+jShvAOhIyFi6ole6LzP2U12X8iKm7fxDJ5D0WTT69JqUvt7BMo3PXJPKR+6Fml1GnLxjnoofC
rOfPKBM1oOTjOAHpMaOtMFLvEgR59JIAozzKxNXuNYYJQ8hINdhPXmfdRm5UHMhmSpet4XX5/MKe
BSlcVLifWteonti35VBWoyRmIJzx9t+wWPDkpmY8c6o6dBfEFfflDpDhcBJy6Q6iyOMX1OvWTbCo
dFWjccQzA5geW2eDNWE7Qkz5aghS70PeyszX2XdUsLJr0upw1T+ARvdOnXCeM2yuPdWBFdqW9G4N
lsYxsBjEkWHUjdM923nzBlZYfUR5hO48m/msx6LvHpPCrV66XlaHKfKa3wTafBjy0wZpun/mky53
c2PZm7lvYLOiO3iM3D45VzZg69iwli8je6ZyHwhp/p7VnX6jLRVz77a1vLMoZLC3s+YfeOOjI56c
dpdIxh155GXEx/vjF93Nis9zvqSfLTGkFHCtn39utSrYCqByKKiH7sAUw9wFnhj2aePekLLrbko/
LQ6MZKHuBZVzFrLHaFoBdCUYrgo0oINUOIuzZElILmr6UAFBx+rbSILOKSm5i2mdE0i4RZii6Nva
WjvvajHC/4ugEnFdhtDD2bmJNZ16thfnWg+qrTU75ouNVO9+0LpP6dI9ZY3mvUunhn+IUR3kDgsw
os3NZsmevS6zb0r2u7co/5rQzfpo66XxKbB7724WHdrEeuyfFiLztuxm69/dEYhLI5b6wYqC5beW
GUcbGhocnaAUzU2cxfYnot+cjdsWQApF2c64YYP4jvyB8XVwIBLVrJnQlOgbJvkG/G3Znce0id96
8hv+UQhEpv3U3ppjJHaOK+Q2mUbri8ko4WhpHhNiKcR8a0oMUXbu4tkdBlPjibMT/WKwNd53taEx
C9b9+jFHJaJSuAxGGGqNNvWpinuP6IXCBEqhPJrKvlIL1ejnsbCepoEIgFyUjDvGVK051+ArDO7z
1dYiNgRM399GlVQYuCqEdB6USmdUOofYqFBrj36CjVjYLITUMhUif3/xWEHMYTwC7SRuBOdpn2JD
L322Bs2MckeDqHcB1Jdzizr1ZtDl7y3vvKuBUPVEJGC/4S9lMJxhTmWTERwY48tbbTDTTeA3YGrq
zvlaa/Z72rTmreFBb9jMLYgddNi7lpEVD7mW3wmZ+HcBPcNtokNhDLPl90SHDdIqbaUt5ada756o
fXUiDrtkU0VM9lLw9fsU7sZBT5fgsTW6eqe5ZmJt7F70x1hLLkU+xXt7TKMtYW7GZ5TI9iFjiL3n
ef89Wyr/2prIVBNy0Z5jNOsIhbrmLLIcazDKyOLOqWENOH013dUk9x2hLc+M2Ep3OGB2JC6BtQlq
2kA8pIya3lvJmDw0yR+g7LH9l9iN7DM/IZAA0aB6chrkz0XulA9lpDn7wpzrkwG7aqP3utzOvZ7e
al3shW5V1YdhlOPWHuXwanZwKwqf4ptQ2l+H3vgta5t8s/B6vJ3waQBc6kXyYPtgN6q+hhddJuZm
tmT/1QAethuNeXzKdNfZrfvqOvbzPX4QH8GvFj2lE2kSru4NBxFYLT9F2t0DBLCMXbYEOGkgUdBp
d4l2EqwTU5vNTyV+63S7+BVO8Ei+rZ//P3tn0t22lW7tv3LXN4cXcNAP7gQNSZEi1cuyJ1iybKM/
6Ntf/z2Q47qJk5vcmlcNUll2JEokgPM2ez/7a4lYO1xW3DY89j4nTvGtzdPuimZgW8vmW+A9/xaZ
tustGAoPwFjUK5UpVoCWTOwQ6WvXK5z4NzdzIJHSl+x7Uyqe0UXFXdYXOru5LN3VfdZcYbsiThum
yEEnvnVnE5AcKFNl7pkGjKeU8AXuo5lVU68pCo3q2vtzXY2hbnfyrSdRyOdnJzATs/awJNZhGnVE
6uZ5NXAdSeTErE9dsas0861R67sB4rQnIa/5Rka72KqKt+jKiwYgz0sSiBEp6HDPKlQrzNXqYtft
na1iFega0Jjl4BEFOgVqIu8dTOFHdirxTra14zU4Bz0rlahTYHsRmB7vIqM466Wi0C7O076wBvdA
18OCTS/vlFzespBKdn2pwgatUNFZxXLnjoMWgOYr9nhkqqBfoaEZceV4ZjJgcmdAwUPY1m8IkhQe
z3b7EftYelgJV/RdU/vWELIbQvAqvZRdIbkLtclBliecB/pwNwnNfUvLhT2XwuVXdcrBmkd5Zymj
w2G8JptrB8CnWw9Xc4kjFLqZQo7O6hzLfrkrUvMzKO+n//RS/6deyrY2TfP/3kvdJ9XXb/911RWv
knntt/fvefX1v/8fVvPtC3+KXLUP2tYtETbjIiN9p0z9Nly08a3jvFTB1G9OYtqmn/gp8YGvoMHa
Rvm/Qat+zhb5dsYPbSsV07/TTbGy/GM3BcoI8JUKlJLp5xZR9ssqo8F/0JYu0G6FW9XLlqSizOHZ
gKrBZSEszJepHMczeEl22kP9UsTmVoDbF0F6L8X+muRBTdHMXVHK22JQnzFtxJxkRUNehjGRF0eL
ddWy2cYcodg75uQTUkX7Uhdj7olZI1Vkal9dvTxbE/eiMiGwqqOgZ7eDrgfTWTEOjkdL9n1Qh/RS
8j76jV3j4JFV46mKQyivKRi+qeupctVbS+t0z22nVzgZpK/nbbgYyzY1Sr93RZYHpR4vIdqBi63P
+4kxPUpD+d3N5XnSxvtoNkHGpsMORdZ5WNZbI1tOasx/xcGJqid9Xeq+Ypazvpk8W0g6f4MJ8dIs
3Y6HYOG3ZaJ/jBrjkLYOO02V6VDVbdROxblovf6Sj8WrzbZ2p8bTvdrm5+0d6Eu8skAovmf1pqeL
+2ynFwtdRgm9Zoht7vlpfIz16X5rfX0HPNhVW7hvYIXdvZYYB5RMpxw2ytW6BTwrU8cbo6q+YaZH
semX5hxzI0XLVBsviZ4f47l4bZvslW3zBQcZlYtldKHBL0SI9feqX24NBlC7Re93jVujfDDy44qy
05v7hANPUIuKijdKJC0eChOMMUPrJExzt/fxyJEUWKcgZJTtvUzKV07DyeNUYCY44TjaXqs2+A9I
BLqdOvW2F8AJk/WkOagQlVE91Tbo9zFPvusF/5mppec8n0+CD+cAZdSiTeA3rIzlGYYoJ09vFSCc
dCXIO15oTJ0sSFxjvW5JPqGVeW6NJqJ4nh9L1QzmRU6+BL2MLiJ9lWy8wkLMoCDX00iAi58lbXrJ
G/slndUvTERvXNBGvkVwykIQxGqigWvm8XFtzANS454LVT/EJZ+RojqFz+i8RymwnpBRJuEEvNEn
Y1HHVMyVMK89LaUodVSX6rOMtTeXJsIrZ5D0fVwcqdUem3Z4NObie6lmkE0xTLMKnh/1SEsAI/U1
FQypj6ulJD6hUlR82/uuSYtO0HipGpnt2A9eatOwObX4ug0xncw2l6JuvaD/WThNuBwVbb7UFMqf
gZS6PhysJaAwGe905MZBMROYvDSU7Qu89UNjL+OxqczxqoNPejWPCrwYfPRhs9YlEPF62WEzH48l
hlhfKIX+1mvd52VsrWvNYUvLVVOljRG0dLBZ4JaNHtj5Or1GdgVHh/6/wERnNPKZbN7ncqZzD1aj
czcrEDLHJLrAbP9M5zT6GE1D+tyF5UIKqX9pQyrfBO8U/pTMS9GEHp2qzzzLbi6FktzKivH8pBjP
lUJNidqLcmwwX7HGt2+S/HPuyiwJC6sB+7lkXr261q7kUA6oEqNbrTcB/Egu/zUTbxX4OrbkJeER
o+pbs9B2us0BzU+xGXi5DBsGI8GM1A7jlD3sZ8FFt+T2i61YkNyb6Soa2+/K1J4MKz/+7tD5C6HD
rzv9zQdjwxVBbLFN2H51wqSZZeCozmmVRwbvSFB6ZKPzJTWb8xpp1j9s5DmUfr+L4sxg/saBpgP4
Y/n2q6sJo9wgrcWW1Pu4zsAuHQVpe55F4fsPr/SrVIJXYvxIIcuuRsBN/kWrMNn2rGdRXR1En7+6
G8trexxn2rT4OgQBSnnkM7u/fy//7CriNR0OcN3R3O3/+e1/5yqKdekmDjuAw9KbSWh24yN2WjKO
deMwKWbhb78vQvtT2/F0+/uX/tP+/v33dTeiCYIHWBbb+/G712aTPK3Z4shDV7Z6kNEU3i6RxUat
U0/sy/KD6s5vUzePu3wax2M2dty3riR8JlneEsCRsVxPQ4zcYNXNg4vxw4e4GwpnOk0Wj29mtLXP
mIJQv+wsrRYd73g/l/GzaibspmfjMjg4bYlLcfek99SfYjoHH9/UEvz9b/oXlxDRDapAoqCpphC/
fLCiSF084oY8JIJY+Eq9Vd31tlyZHvzD6/yqiNjeUUODZGITA8ml9Ms76k6aM/OXXKsurpoOi8lC
GxGqBQ9hablZgPrg3MdaeVeMyy2rrZJ4d85QY42/NyPP5a1UyXIKCE3Mp1jp8H9MwyOZ5xe9HfeJ
w+PexL3sxzGB6M0s5pfYFMu+jEW98QfS06C2hIDl8/PccuwPIjWOfeqU4WSRZI2E93uUmgQ+58V7
hFC1n5Xse1Stzw7O0LXvOLxZySLLOaAoTv24XN/dN6fcRpMghvXWXrYke8H3hv7wuTWh1NsaNdbf
v5F/8YRhsr9RNeEK/TkNmDBD0o+Q+x/WCVU15cTMk41Jq4WCTT/8/WtRKP/6fEEdxTnF3s92zV9V
W61YSG82FolOcyT+KD2W1T89MN/vpN/t07dnGFp0QR4v//wz3waqQt4XqioPlTvWuy6dhU9m+9v2
pE9Xfdn3bXTMhUFSo7hMkZuEtiyOjFc/dln2xWFI74lybLFBZ/oBEDCHrMvTqV5K8g3i76s16SEY
kfxQ6NaKZ11HI42d57pIrXB06ien54+tzomvjCWF4IaE38PgCWLSbeqdaFmykz8h9sOMBFkV6XeT
WSGRNPl5nHO4n/HiO1ZGgapNVL/wQCX4Bn9U+/tKiiQ09PX0D5/JX9yxfBZoaODxquBwxR8fTRtT
fK6WUh60gkZhTIiWS4GmewL16llLeAdSyq2gWJwLu+saeUCreqtW3vQZ13KUI3cmWHE3ReuEhVmr
AjSaL1NW6wHWOQaso3WJsA/4Q2ReEiwdDBh5EtUomAI7W55VMb2tneqldvqAbImqquEXbpWZNCv1
eaEQ8+ooqfd6QeBHPd3HpjV4GRNsz6h58HXWCBVUMbKgjAp3L8z12a3b8fz3b9Jf3CScGdv/NJ1R
wq+6sClu4AVMozxMyE0pcdBcTfw4BtiUqI7/4RMBZ/vn+8ThFOaxhiVvs0L+8SNpDH1B8jjIQys6
GWpWVwVOlB0jTipX4/NZKy5JMmPZgQgeU4gQXtK4QNxKATgQJu5VEpBrWo5N6FpAtWFD9MyknS9d
rl0zbrgpXJJpEpdqf5aVHuh191Zm6/1cLKfS3g5jLrNYz1+jaatSyf3JVvXcDIAs50r4lKvh2GfO
rucjfW8vV2PWAzZGZEht3A5Gln5Wk9VYR0PvFWufXM3Yq96boEjOVTD12Asl5o60p5F08ngAnEir
Z67TY0tYrbdsEhR9fBS5dotTBw851ZpmDwHSsoWVx4DkgD+Bj8UFWQ+g6422C7fbqJvNS2VPj1a8
NRBmrnA/gegpGqolNcrOQK+cgMFSF7aK+dJkJrdYHzXXrjm/QRoLJuTDSMLSc4rOBeIQpbhRGC9Z
MmLkMixfr0xC48ojENHjWjaN12I2YThdHGmK92XEyZLGIxcmd4c19edCMz8nsN6PuWYymAYzItrF
3xojti6E4QC/PDlU9kVvvAhQEP9wHlt/cXtT65gs8jZSHci7P15LBRiQBjtGeejs5Q0W/32ncu6N
tFmRyW291V/vrXaFMGbXu1R67/e8TPrdMnWTR4TFmwRrQGyNJFIsdwNnbHUbUkaMr0g4MiTycjkU
WqfQoOVl48VGGkKdjN+wdLpnJPgJmaKci4y4UAXyLPfROVyEwjMm65fnUafcUlsdFYOaDv4cE3FQ
OFTWMY0hrP1Er/hAYspsOxseexyDXitQjDu0pO5QnMdhuDdMyABVYc1h2kIrbqb1BKIFy2cJIExT
Vuj7y5vVrfWuRWxu0x0glLIuI4cITebwqIPv2qr53v55vv5HvvdPagW0An+rVrj9JmW3FOOrTP+o
WPjxhT8nbAZEdgzaEB7pgxz+7V+KBUf9QLqRhmzOEuDP33Mx/2fGxh9ZeBV/Ch3+pd/TgUaiuAML
6fAsp7H6tyIzf5Ae/lBv2Iah61RPwgBMbm2yid9X9pSb3VrW6gKfbns0DVqVsgkn3PXCVIOOnhNP
0xElpG25m3qrcT3Rte0VOwNN3a0NhGM/KVR69abrC5PxhokVpuOJSP3/VrOnupksi8fyQg/K+GrW
vBWIErtdpeuwIyxGsFqFYNmow1gK7ZUpFtObiD0lnop1v+2cWKkuLTqjJrkgqFWZP6/rUyQUbGEG
hvGwddU6C1GWNGS7QXs5qBQrTqDNqv26ZroFPBa+HghfxqCMe2qXWdswRxz08pDaa/pNoTR6m1Yl
Pc98zYu5VNmArsI1rpOyiMjDtjtOSnTgZFsMZoxfRZnMW4T7xWkkMeYmrZL+PE6dsteibPUjleG9
V/XjHDpMwkBGx9nI5iiP/ZktCTQ+C08eOg+2kXWk4t019Sen5W0GKozZZthgLyRlDqEEMHkQoolD
4fLOG6mhHafVLW97Rbd2lGrlnboW1W02OO1NgiFTeGxO5RGFSg2WaI38fErsHXWm2vtb6COJirEa
LrbFaraFPp6RdKl+BNfVXw+V8dKZcf+gdZ109g6qRViyeIuhk0AP38t20J/nIhc7WH0OMcMxWstx
jaIzXgR447rK1JWEbiLexu6ebA0nC613fspGUuk2pooBXMUeb8uNtdJNhOoZ4FeMAcqu321MFpaQ
w6dt3/6EZ3S+GbvM9F1ALkrn9L75znZJoLzoG+8F40YEfimTdyY74TPI3o8w6KwAy0keLBszRm70
mGWAI2MpnB8TaBm10no/J/DmPtq4M8NGoIk2Fk1sVfs8052wNCZ2gINaBdE7v8bdUDaZG5mIFcHb
oFh/0yJXYYK8EXCSDYbDRQ67awPkdJSVHh5bPdQck6A0iqDAkuZdxdXmM2c/geFOvNJprAAc3gsp
yCQbbzieRADmMTdEz9QB64kHZlPaAPirwED/glUjvqo3vI9Z1PUZ7JB7tDGdBhlcm7DV5tEv3tFA
Y8N1884Lmjd0UL3AdB+ov4PsnSxUW4MZOhtuaNnAQwQcGkCILKNcYu3JiYo53ZEXMAErMrXVYNqV
/QAZTT+wRosCcfBBAMOaHswOlb+Bqi9PtGfN4FoIVTNLT1ar2neYSaPk42ysQIEGYtj1nXQ3rGGB
BZzXJ+SbdAXx0UWtoXoFuMDRbyMGgiH4RWoaCOAyu5qqzVpfoL2hkcCLbMh9i0tsfBjT1JgeemDs
LFDjWIGYl4OSyz7led+uMiCeU1K3JyYd6lJb7hqMnZh5sg1pHH8qNSpNRqlayuejVCV4Hya/iA2X
VYsREKfzxmqaFpvEJOJvnZDSoc9jZi6O8Wmo5NS/2bmr5RYMutUdCM4e+uqY9hI8piejvEeoSgJd
fkUQronYC91nHz3KnBBQX210YfmibxHJYLyew/ci/z8n9T+c1Jteng7jf9+F/RDa/xXy5bcv/XlW
Ox9MvhUbsnddPBusn0p7R/8AK4nW/39EhD+1heaHTfUOM5+kFANNHPXpb9swnUUZXalJ8YrOUMAh
+nc2YqR4/NJVgXpRTdVg+MbPAVPpl65qSEUu2yytiC+xtSl0ybVgXyBTUGikGe0sScvlkyjl3BFT
jTlMpDK9cO9WwUj6mRO0sNUoKVP9I6qj5bayhHwYOyv6DKwZZt2qs/K2MYwfSK1FUrEJ/0/pNki1
c1nN/jSj1A+QNoJrT1BC6tdM5JILRyuTXSiCOulLTdGEjZvGJHwuC/MYLvtk5o7M5PeuRD0DEGUx
drnSGTeJlgEoTiLDVyom96HaKDoBzCRKeug4ZRYoeiKSq3Huam+sFussiHCoaTwAZAylrnMOgsWl
v1FlOBfN+Ekt+aECYG39N15FA/NmSPjy0SBZuzl1kyZ842L5wfOYI4aMSP36KieIamJjojKXCTH5
lt9TPvADjEFwt9IEIKGtafR1tUx6pRyb8cd6xW3qR/xkHw0ETR/lpOb3bq5C0AXFezMNkXysO6e6
6bt2XE7IlmMT8Qb7EA9VtLMd/YUWEerW8Phbk9q5m3N+roY2j45Ci1Djq3oakdqczfbdmq71Zy12
nNuoYObg0XWpWhC5cDwCYADVznbKjsbTvsJFUN/kWuPemmQSods0XPPQ8f7txqpxr3n6okJIks0u
i6RhfkcZpqasHvCqO3cKEz/miQk94+KYJOHQPdINgoeocggbaNyOSgFrYx7s6iZvG6xJKydHaNmZ
dkRkM/m4RweDLlqY3WFVyp7fWdN3pFE3XyY6zU8tjJ+PVJqG7rssqSzfjAF+akpJ7Fef9KD7psW9
m2sewwv98wPdZHw3QyiKadFQDvrmqH+mKO2wKZFKgSE6UaZXB+M7LErNva5r3Y53w6KSmTFnMj1E
dtOvV8BsGXum0aBcC8y9kz8JuwQAgfMW9wflW09wOGeaF0/1cG8DbkJ4pM/QABxF0z2NHc6TpE49
Jz98r/q7Cdb54Yi13u2xMWkUeGWV35yz7zba5d1SC/0OU8O70ZZYCEy3+bsB1/jhxnVsx9nF7btL
F2Sn0h/7d/tu8W7lFXWHiRcBs4mCdXP7kvyuPKB2Y5mVR2e7LFG4bO7gBJtwtPmFi3frcPbDRyx+
uIrjUrVlYG9uY1NXUaisGJLVzYscba5kdfMn97paXDVrPD2niLUCxU2qM/SVJuzoNrPN45wihrc8
OxOa4+VcQ89UdrF14PZWHuXmkq5arBMUx3pZ++rmoyaNnFjlzVvNNKXDZi35GQ6LmiLiHwcxBEs/
zycFZu9VNbD9XFx5X63OdY+27ypDh4RmrJqPU5oNoU1mGkvghJDDitW4Yig4F3jSFBGhfdG6nx0t
2y+pAG5Y9/YF8egDkCCybuJp7/SZ+ay17eJlw0Bu/DJUN3Ap7zVdp1huGVorHR1+bDQbRAdlnINF
cYch16f6lCdV1t23bLEv6iqiT2QvTIcZrueDtBhDZWPVodbdDAlFN95qQ6Tvms2COKUJ+ebWekkb
h5AIg+o7IVN6R7owBA6Fr9KY3IPEbasa4/36qYqQOgKAuMEhcu6nHOsPAiafmJV230Sy3WWWop7R
oU03VodmN+2qLy5P271MNSdMoyXaYW+kmo9MIps1QqbWirFDMY6kaMPIOi0FpInBjj9XqeiCWGNG
mdvgFYjfrBghVO1Homqmg1rG/RObmZ4LY1L2cTt/H1qr2C8wHMK+xZk9aiL6rOemUnrzRgazMqME
MM488GqwmOsd9NIwTxKM1Q6sK1VfjVZ6X8NhPDoRm4FZUey7oU7cfbpyNGUl7N0e1xhXhbXal6Vr
MPVg5E2z0GnSzS3TRM9uA4hXN8so5OxNiDVymi+yyiumiNh6XmroBDttYOwdpcLZlVBm9tUKILye
IvUjwjUl7EeYZ9Uk1wvK7+q0NBNEQHC+dzp/ce6sWblh6P1s47xUfc0FCxJ3q3WhVNNmD+Fdrh3N
OYuv3bx0XLZZZgMHJR1sPxfMd6DMomQ2JrSMJgBUfxSaftGRY9LsJnPrKTVuVbuKnL1d2/kRYV8B
NgCxXoPO/7mv1Q5BdofPKh1Qp6p6e29FWXXHWl696FkuA4ckH2souAyMaafOovPnTV4hADl4Y2co
wNft7JuO3uUb9Iot8lwHaUH3PZmcgxbUKRYaGNCWhvhGM9WeKoIF7xOEw19JU4zDmob5uonEZ8Ud
vqepjF+YWRDdskjV7wzzSRqmAiujy32h5/CZNQgB69JET3Fr7FmFfo6s4c0RjblfKxx5a4TJQE+X
lwWzX9AXlQhsu31tyFr3Rl29ytEu07iI+lsc2SNgLAVIKJyCwwjUs/LFuhhICSLtFtJ9G+bdlN9J
zbrIuJfXLOOGsOwF+kJBNHbvT0k71WGnleslXvoorMvu65AljwgGKKWoL9ibaMgMRogP8J0CdECo
Sd3t4ZqbzVbMNI7fM3/1Zk65MJERKdF5/qgIC6ULkTWfE2Hjnk0d+xtcZ1xD2ndiq4hnToFeKPYn
CV8HUSOM3zlX7aO7RCvBWAMGAZ30p5ipHZ3CkUjSiGdnXYcjSVeBE4/6IZuX8kofa3IzEQBmlvaU
Tkt+XXDNIzO0tB3p6SwFsj7xSdrat2NRH6t+fjDWpNtpayLRIG3RXdn6taf+9Ht9qB5YsEOIRURI
wFSpL2w+5IhEucIbJ7tyNw8AelvFeYti8QKlJvqkNqZ+A2kQ4oJjop3tua7Mt1KU2hX4MSQx5G6f
aol6ZmjEN7ucfOqCr+wnmwTvRVH7muymg1MzKemM2ghTaMPe6FjJnorFvgeUGwdJMWU7lerxRkg7
uiXw/NjyoVdFC9JJvSRLZ/hYrblE0doQITGLgChh7aLX2ROMegv9UzLssduZDGKErO6HBCR6xtDW
HmHBYG7wDI70a6XprKCz1ucehNVWbDaavKnsPvaNyWUeW30n+vSA1AXXh6LeRFN3sxa0pknfAbGy
SeEpP6Ngkt7azY9TN9zWWo9EXZ6p1vDHWys7sR5KzbKQyxuRuuWTKoc03iH2PjD11ERUYhvmtcwc
59oqG1I5IXSIxSb2jIXUeitamf9YuPyn8funxk9nT/93jd8jI9pvXfft2+8VkPqPr/qt53O0D/A9
gYD85pL+Tf3oqh8wueoYrxjdIrrYxrY/Oz7rA8pH0jANgcjk3UD9r47P+IDjmoBkRr2mszmv/52O
D2TDLx2fg5sMW7UBa9JSCcH8ZfdhLy3k4smUVwqxz1q9H6kAszGMlGkSxDFTZ+F4tsV03W8snLLD
xKBtfBwwlPahKY2UHUmES4a2Vbt0G1OHB1QeWhtnJ44tUv+mVsdsac0vGGAbBN+6qb+6G6VHbLye
wTUp6zeGjx3ZXwdZQ/XRAc2ZHBAB9PnG1zb6D2SbAaSgqtLeIcPG/DR3O5Oq1C+kwzwzW6oXA4MP
1M+uvBpw2kJbs3ZDRzCE2iNaGrM0vtE2JpFc0uIR2T6WA4415mpMTKqXRBuavRiV9UjC2lasCcv6
Er1Dj+Z3AFLZxvG5apf+KYcxRfT4qt4PUysCWdh3qKLds5qhZ3dKorvgKmO74BQ7rPYwopfmWRtl
artvsfYephSyPZquu6qusANBTN1ZCtbqlaf+jbTdYyzzwKzm/Ja0Ox4+oCQ9RIROWMTEIww5bKhW
1WU4NYbqM7Uyrt1s7q6GblUOkbLSKuWJcmRTXWM9alY/ASSN20itznAImWU3jgKgakLJoUGjDwVm
w+s4Ks29AdZyJxrd5Lt26109iu5spwpHyiAerRkW1kK3HXYTRp3Izru7Ned5TLJwsbOIyglw7OAN
2dhaA48vQJSf1TLt9lrNqTuMMXF/wo2eRyetdjhqra9OChGCPb7IzjGjV1ZaG9ZrniF8OWUxBikj
hQOnc7uDsM/4V2ViT8gVbI+NEwYXzP3itHL6HtPU7VaSzh1KdXAo3DfGncFqrrhesvoJZXr25LDA
f1UQ5CB9WU31rFTERToKR2JVqpCtUhc0Vx3TOlsb4SzZWGfRRj3TN/4ZqOUngKLsDZBCNQdnqPK7
uWqUoyNJrxNI0U9Gk1LN1AU0QT+l47QPgzKky67tNooOfC9gbOvGZaOM22XvqLZ1bvVdsvHbxDvK
rdmobpDpqLFXF9QbwxZV+oUga1THUimgk8f4xlhve7NYy1tFQefEfNRLBtmcW0u8VkVjR9cNNMDk
hC3ko5W29j3U132kOJpy1aWDEYl90VPw2d7oTtJ9I36jQfEcLSvu67m77QbhlG/oqqgwDIlM0OmH
JxOX3S3B9wl1UZHbj0bUsehsB8hXhXSPU2WL0nOjDmZWnVg17EilzOCxL2N8qA3c8U+imIx8DkxW
Bz1Af8uuSAHpTKdTCBfIhIqN3eJ9L8d63UVWxugkJEVU/bQmzdT7KpS8S7PYpf0R47poAPiai3Yn
YRNEX7MI7SWME9fjCYfF2lDQOFGkcOWamCtdbJxoog0tJwZxA6GrvZt9sZVoUQ6OHFU8s1UxKR6R
q0MejO/RM1slYJwnoliJACEVKdeQ6XmVumjxlZb06ujJBnCU7G3jK8OGPt8zNBiZbS0NnfCopC77
bsYsbijNnJfEbdGCopxV7VGPGfozTShQFqgT0FKefUBU+jzCPSXcDvIRsX8ZrrfUldUNoRGiskic
ahK9P8EbNNWgItCYjKnZBgabSOuGqL95Z26gVlUtRthzJu+xb4HQfCwmR5wAQXQtqIEWDttauhOK
U906S9dorvLU5b6fzSgwsRD1iKp0ew99OdmTJensq6TNb6Uorlf8mbbXamZ1PSdbpmpd27tq6o2E
uZxjc1ONOK6CQQ4abkVLHB1wewyns+1ehVugxVYatoDplJ0Kg+3BLlinWYJthk94kQJGSErU2EN1
74w2S2aLaZuZgZT2hO6ecA/rXtG0WE9mI0afRJvgretQqF7ZrctbszRfOKPaC8NVazfBbvLTkXGb
J9RGfYhXLdoR2+Q8maTj3Bm41zgcZEG6od3dVL1DVoGyqMeRnIK3VVgmukMt6GyE5jw6owNIO/Ul
t7U0IDjF+TRiravIvhH1IYPNerJXez2jGXI8iIIYAqYlo5rXaeaaaryQe7SjtjNQj6uswno9wfaV
jboRZtTwt6jwWCuiZO8KWT+tdtVfLdY4wEqS694cS7NhXMfga+0UwoAgX9wAAUaT0M7COUHyrFme
6mbAOFV6SHBm0D2G6QmNSWQsouS2XuKJDVqSh0bmsojhF8BJjRAfmqGR8GhcjRcdgCZnoenWr6Mj
+jPwDO0b85NqZ/arHuYE7x6srtE/KjOvJ9wqDmpYsDuCmeqwlX1xydWpeR64D8+09e0tvnb3GmGr
9Gkfsms6MVBfejJecmJGfRPN86FYx8+NY6TXC26kjxHjmUsUaRC4s86iEihXVpQOebFVqauXbk7K
3k+582/NzJ73bLvbV3SN7IOtPNBpYe8QpM6EQJeOdVXSdt3lIKxPGjCULxO4cq+eSzXMiai9StT4
IwIUi4aCLrygZ/UUZdFxe+StA8iBVAsZqaGBN/tspql60pWOPBpOf4IwSOINDJpiNEFa/6SIAZLr
0MVMCw2Ary6uMJK3ZotFNSpXnxEC7j0ZC5Rt5Sa2BRxmaTHfTZ2cVXe4qduxDwioNl/FTC0/Qzwm
JkbNeBK0bU5MsRyZndkPOkRGQjHIkUrj5LGzljq9+89i5/9ictJZz/xDfT+/dn+s7d+/4rfa3tU/
mCq3mKu5lm3b2wLm50KH+v2DBaDfpkaGkkSB//v6nsAI/goKHjJy1N3/2ugI8wN4PDLcQf8zm93s
Uv8GO0kDyPTHAh91nGlguwIUwA+k81p/FF/QDysjQddkkTWi/Tgqhu1xTL85syguK5CwMFE0xhLI
TO/tyTmDZxtfrDFrHupKeQCx2B2HBRV242xPuWpQrpZIt6L9WGXJLWWH8krgBjnNVqU2B8OJ8IJQ
ocXdrYTzqfOwTXNKA4X5hX21aq0jLphT1Oqpg7lKtBa0nErf13nP0tmp2exmvgqPfZ49EBN9aXhR
lGcGYMtYZYhTA4lungoHKDDyQjjS2jFxZ0vgK4ncPrQT1eh2SWGI+tgb3GjMO2SOAoZyaQHsnSLg
0452tWALX+KOwmnF2YD/04hm1AjCXswrhAImAdI5MtzskRJBYf+q2fnYBMS0Va+ZjJyvsZVRh8GE
B7sXtkmljviSYHKqD2xOspqlAbi0fY4O8ESEw9r5A0G/pyjTmFhNPW36biTTfAzXCr174FTZoYzR
m88y7ck1knpPHPTshJPqmJ+WkR24o8MbTLv0IS4KyOzzkJ0bBhSHTEzPWQW6IQPT4WmlGx8AVYGj
a8o4+ZjOKSXBMqZXBEadK6M9JRAUPnZxKX0887d6OQPkkKPL9iu23vo5msi2mj5Bg2X837hYTvSr
eM6f57GX3uJq2dFxjC9xWrWhHuXDw+oMHdW0Uu6p4SFYy8pjvjLtiY2DwyHknt7zflzTZ9Q338nK
6E9rV1GL5fGFss72y6H/VJXdsRwrecj7tMZwrwfzWgqvY61+qmtVA8283iZxWXm5yJ+3ZIZgYKoT
5uX4DTerdS6tNbqdXFAVmJoVCu1N8apHQc70ZG+MBsNwYpoFGp1gHOFYxLjUGdSMyXU0FO3Z6ScR
2pg9rgCRpATMr6ZH2g4dZ9c4X/C9j/tyNNMvTtLMx5mVY1g35v9n70yWI0fSJP0qI3NHiwEwbIe5
+E7SuTjJIINxgTCCEdgBg2Ez4OnnA6umJzOqJ7O7zyMlUpVLBZ3uDhjM9Ff91HpM1CxhfiQ/Yzdu
7j2rf0KbM091NZdH4Fgs+5nKTnUBRIIGeX/jNitbsvYoXYZfdsW6kB60dqJDUnmoUqkVHUd/+tl4
cHEZVGENYe3YYHHKqDo32feGQy+lYHW1hzpJU56oOraBLvXgdQ+idrFocRNjucfeQhmCY55trxYb
XRYvVhlfLQttgVWHG9TrrVdvxhDkFia/TltyhhZxtF/u4OlvwxKgjWGWLdir8yRr/bV7ShTnaiyG
G59aM2obddjuXLlYJOV8whcjVSXepglCkex0PqJd0TNn0W8thkcmpFPwVMpCPVAQVNWkhIiXKXI8
BwTtcB9z5GdMQSkXzzSe8D1w1uSY5Y2D8TXR9Ky6Pa/GhQWFAp/tj6FsaQqLx/GBwI+9HUcuiyQa
S3sTGjN/tIpFdZ8Ecr4e+gz8cT/NU3TsubTM1pp9YbYtvy396d3U/7JpUMiYyMXMtc0wpL8APtHv
EE70fCL0tWq6w3jcvXXsrGHmpjJdDvZYiZu0jirCk6EiyG85RzoOeWcF3ss5949Q/1klDDbfRjAT
8ND+KQxZ1i6e1t0DiiiP6KFw9cPlq4He+hJkytyVuUX7fPHqLJmgOrJo6KViUme18i4XTrHTJfWo
tZV9xF2od5mjspdK57AKfOVlt7hlR9xuw+LuFrvCDVzFX2BOFGSmI5ehpSybazsCExS443lkRv5I
JtZ6KmQXvDtUu0HJiyiFqiKdk7hMuY3Bgzj7GIr+gaGOuPXjudn3cc9Up+/7u7JLG8JkWX2gLm1G
1OCuJVjjw8WGpR63QP6ttkwplxsfoPJkMMK602SLlGrxNcTdhgt049ivL5M7v9UDdmE5VtEP7XSX
gE3QhLnPHU9u2NMAskbFIenvHXe8kqUdwuphrsbpSvVERejzy63eusGDlR7CNZxeC0qeVUPb20zL
GBl3m/UgnO8yuAH3iyXG2zmLcqzeA8WGtXE2pqOkawycz6bT5Eh40rBBc6hSzfNho2x9pGyWtIPb
30YDqxYJiZnIJ6MOAf76qi/YcPuT9jaJPT0O4QJeOWTk36zJft5bdGqNOVpzC0BfjDGTM4OI5UfV
j3mlBAiL4MOwkgPYlmO3+sQJEM3qniEyRTs3xDDZyjLadX17hV8QgpKlfpk2+EKPZrNfIpAIolO0
nswRJa6S0F9am/QwkJy8tor2gznXLXLyAE6mpIVrWqdKTlDfEw8RsEP4Ymsx54dpJSQs2ExO1kpN
aFXNGAXnxzZMkNeskPc8FDkn1KpgvWv9b8tKX6jZ5XN86b85TVHceCrGUzZDRYzdaSYQkttnrgEa
ZleMw1QUvwa/jA5GLd8SxU8tPoEP+ezFt3EDlxg8Kks/PRXfKwXPW9Ba+RAXTrxNV2bEJMORhzs+
Tl8kb+ASfjFR+in7rDyUHhuG0cjXSg/ptio6Gi9DftSioSMpRmu/NC0TSPlEoCWLKAXCACzoGsov
kdOoK/GJtiiIHk8QL4YqFjsW04ZVOxtfQ3ixW9m7T1mGzXNMGC7nhnzz4Gfld2fFaVQrWGOQlX/I
x2Degj2oD3jbqzMpiWnfz4vcju78vUvjmTSCH2ymiN9hAs+/FwzFXjrhLA+F2zV8oAg/1C8Hg6n5
wBS//tgX+Ru3fdEztK3D5zbw+LOuAIA3xFc+dUhbPOTJZejK6cHr4/wtyP0nz/enLXiZO+k03ckd
wsQlTporMn0xHzTeDfkFF8K0NR6zA5xne7nEvsOJKkj4pkdKNZYVm5LRM2Fvk8ZhuG5qRuh8zxtH
2c39aC/9SWAtPAXGC79NRSfeBnAtuYr7+0W4Vr4fx3Q85ap3773KHzG55KZmZVX9CC5iJr47RgiJ
nscVIarHNoy8RyKNndiyalpsMRzlbD3Zlb867YacoLs84TslKbnC4bV/VMr2uGVqLDYnhljLsAVT
4+/mxH0igj1sSbSdQ6b/XzuKxb/XSXtdTkDXyRamybZN3A/qPj3G7JnzA8IQrC4ciQg3IH/NlZpW
nE9WpNh0jTebH2IF/6hPBNAEDChm8bzFOVkeKQp4AJd2EzMCCmgXdBpzwk+fczn7Y/ARJwE9w04X
UEHoZa+e0vLWHjJvByOr3HuwIQn6qIVhbYtnpOnd5lG7UmeMf0R3ZwqH2gwRN5CrejXA5tBhX+0Q
6oAprVilxNb5IQ7ALa0S1V7xe6GP+NYxRz6pjoRysldWs+KVR9zwtZyMeEK/jk8CQPyV8CZ2vHHr
X7f1iCacEfEr4M5P5UviZKRNR2tG11tSajUoI8KMKqZir6AtXqPBjdu0MnaxMbJWO4hmYg9YUV/6
xfSvIlyGD498yynsGkyped7fyyTVXxrX0wX3X5P3OxeTalF5eDDZXRFK0j0trBwfuglWFSvslnPS
EO2WSLlEmUo1j/ss5364YSpSoRGvKK8pDhf/a0IvDibM0PBkDQcZcSNqYGCwnHH2yEL6KENF+jYG
E85xihueyqWmUwpumnULTjV7Q/6uD0wHKrmrFlPi6Kmplg3zJNxIOrDCTbcSzURs4guiDADTiuUV
eMTTVLE3Zqw+fK9XNpqVBqTQ+yW50Z/0tE+QWl+N1TOREXJtInCO00pcy1f22lyhhdKLVm6VtZRY
rLTyDtPKbMPspvXOWzBq5URGKDezh3NVL8NGOnl9ooE7eXDoeZ4fwyDXzb1JaJnaRYkRrV9sQ4ZO
bBYqLBAUzBDJdzD6fLDdzBjEw6puJ/lEXYNf0I8zzFBEdYcBOa0iOrnmcbkpjbS2gFPtPSy9Wu/c
LmUdJQls2Dr57qlPfe+VliTS4suU0FaEz1vZ30kbxDuBZJacs3HMWjxWQuckcJNp5zsDhZUFZE9W
n14357G31GnADPxoWspUKru1jovnp7uxn61rvBPqSnNN7obezc4q97Jt7AzBr0o38oeoV0OMzrCj
HJnOPHdFFGdvAEWGbUVHFi4Cfw2vLgtOhC4Mf8IyTU7+ULEFt3F0bVtk8Rdcv2Kf+azOe0z3xaFD
jXwXbKxvJiTfTcn5uAmUODb82OvFafuLUpn6mhpZPU6T7V0vKpu2TiXVzkttLL12Wrn7pCBHhgeb
3UFbdEzrR3urdd7cSdki4/M7funYRe5xJkXbpbbzfcKzjs05SDPj6H4/lMEVXo5x13Bwf4QuGx10
IZx3Txp5ohFHbeKClalsYPoEpAKOWeKOO92sfcdZ5fP1dun0vYygAYIdu3dNGn2IGsYSvwkgEOFg
+3HmU2uXLVupITlDHggpuSXZvue6aQ8qMt6+xXIEIWBBYYXOBswhriibKnmMx8YqvkE9pn8tCqqT
lcUuOCSeJPXk1yG2OabclrBm8EWue2hiiYoVBdZ97y7zo5rS04AV8dbA4cecV7uaHbhV7ss5TX8q
5cvbOM4yFto2oTnB4t7tWPgHleNcSsvtomk003AmeOhM8wUlProbTVLs8eL5p8LPvD0uNBbMrsEx
LeyHMKzGTdd1ptkOK1gtwPVZNzP5KYUj8a6wWg34nIGlXcZyk+Orf/tUut1prYevsrR6s1T3Bh6P
KQuCuPSMLWhcGz+E4cEaAl65mulI5PPD/I2I2g/kBbF/zzjzN6Qy/J2/lO9e5Kb7kW+LJh7zlb62
mzQJd/PSftR5+bXL4VEz5hHNfuhpFaQY2t2T3HE2RMXja4AfTCBgIW6qRPhb9sw2PTE1taP7tYd4
SKRpz1DMaq6WLjjaogi2jkZbLZOkeEB/EGI3SDOE+1GJ8a7r2W9Tf+bs2lX+MWGnrqK2LfcLZcsn
vL3i51RzRMv7fDxVsh92k9U6l7wHUFwo/aNPTX8dVBnji7CgM6gZdmk6K9i4Pl3HRGKvMT+OzAbT
hPKp9jvnNbZic01uTy55dVUPaiy2CfH9V8xDHaV7062LG/iFrdRzZrXtNtB9cJP6WI9bs7BxbNKr
eFpWG81g6V09Dt8iu4VYM7sbSlVeaoslLx8l3fY+rWqT54avqSEmga6NgVWEI2ON2HtemoIW96Vw
buo5PWdW/daroDvNXfqkffuXy0p6mGZ2R3Wi6qe0cd4Q60u8M7X86GDV7UQCmEBZ1YuhceOXUhV8
6aQOfeiDcAC3llEDbiy/egznHih4k+T2rldh/G0UA44mM44wP6J5emyh/WGJC2PcWggQ08HriEKz
+ccOI0sDWmxwo8eaBYtkr+sx/8mhPQ7YgdLe4k6o9r4o9DU2l820ZInhqBPv+KpUcFvknrofffRr
GpMpN3SWIrM39EeV1AqFRBD3g0jVHbym8Iq/4F8VdfjLSZxHmTcsHvQbXUdKFNezx8PVdqcfcaEY
jRdWQVOHvzqOAlD+XmmulyygX0rYL5pH0ra0gX0OzqoFqhrLSjQEm8D2MXJ59HzFGdw8kseS4imH
JcE3epxOeTOcgrH9loTLNaQC9PhM4dxKrNs4wlu5lARrQOddKxvILZ0MwT4o/PJaech/8My6bc1W
Hz4cAfZYtmedjBfaMD+YOnPFx7OHqbe+tBJGGcJMcFVLwI+B1adHzi4IiEtl3UN3f4Xv3d30saV2
k/bBDJRufUyFSvZZU9nU+3I4097QXdXEblEu+gYhn+IhovGXwRLIcDGQt7SZvxUJnlKnn90DI0+Y
Ub37PfZG+2kKvWLnG3y1ICma6afXBeMTax9ANt/T20C0w7VuEaMEOHo7tqiB1KGFzpJlZNREUZwi
v76Vfdlt48WVMFqyKcKzCroBO5FIi+uW56NNHTY9V7N67+ymeVuZEBUBlGX5AamOgbw9F9Z741f6
PhCldcp54Gk4pYGhdCjXMMw5IuE6ydOdyRKsUzLZu9U8f2efxa2VqOo9wzl130xufLv06fDDyvxf
WItniuBSq7tukaEvi4Ep72XBVG9VJibm7t7w4DipXO60CcHITEHVHFFBKxwSPfMUkJj+YU0EBlh5
M7NTZAqYoBPSAyBKkFWK2LqzydcTb+NhcMri8XlOvC/sELynNk6aQ9LO/Yn7AKO47nDhReHLFPqs
8GntPCW0KW6pWbwP7S5+rwxMIvqwQqJSDpaCkkO6dTM5bGrODOC6TduP6Q17iN4cEqqWAF9l/kD9
HOvPxu/JAB6TmGg7IlFJGxZaGHuaimBVzeGG7d3UKDqm/Ea/aCXbm7YNQ/CaTRCJzUCA8ThThbmd
WRfe/IYM0h1eM/E88gP8XdgOy+sAmGHDbRwjGiFQM8Sr5+7WHdRwDrh6KBxUE+DEts7AFypFuyIC
z6bXQ8KOicTVxnZ6ElG6X3dCrDJvtDQF3whuhdzaQ96fVEjhZWuZlk1rKCENJlY5AjlxzZM3qB7x
SRQKYNIsQr4JK3opP43VKTTTXZ3EsN/R1ObHuQDFQElUle0XatRoUuw4eBuHRzRb0ErtRlf9ImdW
7xkRXGaLbf1CnOtaEYfYeWqYjtQStheTjM5rvhYa7EjNkGvTnv3QtWsTF3GL8LHzNM9T1rLmoQQh
/GrJbLh20xZdZq0AvtWz1b8WyhJ3oprmo6MgFHB47dwLzoLgMWLGjw+RMN2NZaXOd+pniuu+C0cS
ZmtY3jgDd2lTs6xuKi8EjRh2KUZ0j8qALR3sPLEGprmUu2s4AHco/D3Pk0i7JRgeZ/ZIR04e33SV
7+NeJzkdtd3DknTMBxnROXvCZ+ZZLEFyneOB2IK/n3+VqrLfYrtjo7b4jA9ROjTMBwItmyTP2tfB
95rDZPHUTRrJw4xLasdhJ9uLpMuPysJXvkEavdGxCa7GSfR7xRD0rGySxOzsbXFuQB986XMqIFll
aVMiwSC3vpYxy0lvXVTRqjuQG+GpAvC978ZFHacOD6urCq4SS0/9bUhk9yvqLdWEzaSeBfu7s27a
6TD07P6RMwNUGoua0ZTQKcWzVMsxy9gmqqtuhz76YY02zhC7Agmcev3OIvh2C2rE27o5gI6sda/o
owwf4LmZq2n2xmvfCpZpA7AZkDSnjoEd4xa9WV93tJLdQvUszqEffa9DY+/HGOxRHs7vyVylW0fS
1BOHObKiHVdoZXp+AWYdHwJtp3vlMMC2uNCP6ai67Uh/xBX1s2g2TVHPziYKl13qGnuHMQiCvwfo
wRKLfstAsND/ky6nWRtoJYGNTTMMGnRgm1bdXe05Y/loPHKPc8rDJvdWozhGn+JsBVRZeIxv0Fip
0Jib9GBjv99EzXLnFQv/XMSXzjXz/US/0MYZi5eoc766CYs1hol9Blhih1LyHtVYRqKEgcdERnJH
dajY1aBoDo5dyNMkK6Kt+eMSUuzXSI8UK5AVworLPfBg3BJ5+6q6Nn8g44srzDmxseqP4yLHb5Zh
DOLAFHUF+WqxsEM2ACSOhEzTDVbt9yrK28s0tBfSNOW8EU3Io91eD4Jpad1jSpzJHxOcamvhnKFu
fUgrGG4bp9YbzfoPjGwB8UBZ8td+wkubVOY8KmXA9rWv/39s/Z8aW3skAf/KlvqS6YTs3Z+oARgr
/8jlJFUoff4R8+FPaACD4386U4kiMswmBUgc0As5m/xhch39G9cSo2QhXN93KCT498n12kvv+i7E
Gj8IHQd/5H9lch3Y/+JM5eXZffAj+S0Yhv9GDQhH+i8bYsOnMERSBm3YhFu9dq8i3bTnDMgQTo1v
cx1S0Iq+mX4RnPC2cu1vpdJuuHMbP8P3xUTCC2I73msoWQ/p2v6q1x7YpqbVdYNp96qN++eYWtDV
kNG+C9ZBne0QF5IvwOTrF6eHfKGqCVPGSEDww4tr+qvTJDrL2XjvtaBwgEcfZzRXsYJtmO1FL73f
WD8LE5gv5Gsq8xM7bxTk11knpzv2A3sNXCZMTH4jKEIJj/5IoA92CvRLnsgDKLLese2dkzbWsyU9
fIc4aca9QpDaBCSEkKNWqmDguObO1gbxsEjDb2VR4vbq+jHkY2kc5wQKK6GiweaQWPjsJoTjNvs4
nOgDsFvBcL0rvstqqW+SKSORHS5y51H5/lXnMHU8O5Y7i6AkFeju9OI4+bxaCXHAyW5FiRAFfGCe
JYLjZ0hHmNF667uS+SxB9S+p6FKMryCXN+0ytsGL6giSsTcydP0tmkwikeuY/sY4WpFjwSJ7574l
VEpPLlnXZ4076H1QDN02fjmpN5lIzO6gLp4N+08+5cLms0jXXueooG5w89npmFBFSvhRrZpi75b4
9PRaNN4RxFrl4I4dnqtqzk8h23Ie9ylCPLDplt7oiVnNjc2gzd1+/mVJqhzOAkdKfwPWh//fnFb8
Gc+Fa3hWNTXoTgRLf+v1nF1zGfIc8gafdNko1yB6iu1slxiq35kGUT8JQSd6sQcLw7EO18jeakl8
xnzL26iGEcxN0NDfQ10EJdp0drwrIqfdUfZkQDbadMtNhGTJ+6zs5sZJbBrjcrnwhoL1Q0GOlflN
XyxUazOs4ReYsKklHBHg9GyrMVZvdAMQuU3iEYa4h+0734VUuckdjzXfuYvHtc676wHYXvVqpDEu
QaL9IIKIl46oFCNRoiuU2TctVX4lem67BQoNrWdDbIx/wWaSH2/89c2HC+CrDeV3fIJ6MvyTpaUL
UPoUjhuT8rUsXa/eeDRZW2kp3kRM+PAhzEb//PmKfjBQuDdadLjTvsq12Y4On28+JfHLhP4Tbl3p
4cGQkzMuR61t+S5mpM4tdrvmxhdavbUOdosNs0h9wk7pyctnHXrh0ip0ReklcCPyRK67bR1IppvE
LXlbc4ULi+ZO/5VtyGy9fP6WYbkMyamcJaN4DP38sp7yucosPH53kS4ZlJVFh/+u8ye+Z4wJ7fJE
vq4poOKuX6nD+JLPJF/1/H6OVl5+RzxMN/x9NK+1gGyhUGKthkrMogGHQYMAre3BVLJCBTkterIS
9nxYG0x/IWpyRea+tV5T9irKJ54VVseGoU1zE9iVGbapKgw9fUU/7frIWejk8KdHTGfmYcxn9Qa7
k6Yw0QwkLcu0ruxNJCN17sNhy/klJGDmWC2ymQO2dajIXm5ncisrtD2+yaM5euHLRKh13cB+hJ5K
AVKpO/XGoaNj35U75mnkKj7mCN0HclHw5sfEo2C4737kFrFzlA9uizIqzVPoM3YJHM2F7ehJ82b4
AM6+kBbvjlGji0XHIyjZT7p0d15Uc97nI0OoMpEXMFSOgh+tygNwGHUTunsZoyZunI48cZLk8opo
MJ/vDEn1RQcBK8iAKZMXrKZ7JFy5p13FSfZWD6MOZCmnh0pLdeWatQ6lDNN0C1wyIRim6sdybFCV
x6LMm01QpM4XdnTBAabp/FMGlXsdQ1k+5WNof5ReAPYtGUxwoKEmP7eoCj9d6PXPg+fNVzR20tKR
l8yCM+sLaGX9kjqy2xHZQlooozA70pUAZdhY5dk2WDdKdIyDCIlC14lYflJhTiDZpYbmBgZIsNZK
BthRoCO6b7RqoGVM5JKZrwX21bDAWa48Om48mjCpgTU9gIgsXoKzl7R0xOnqJ2SslDBcSPaLfFpL
kq834R2e6EeazR0DdsOm160Ix84+l2xy28siXXLzAm/Faj1m6j/usFOpW+CoGHWsIX6oR81qMgcY
YSw1PHI8YYs7QaLtow6TB+4B96wKNpBfYuU2L1Na6ics4g+pN7aP81qbOSWd/RjT1PRUB2xMaa3o
w/uWuB1AnVJxHkrF18SZzI2Mw+clcfzXgdazY0O/B9bjqW4i7g9VqhOjoGgPyOBkVFQhAzsPXUeW
y2c84u1Ri8V5ahYU27jtxQVrQ4MQH1Azl2sbRJmrDcpvTzqgnARDIbgj07cYQ2m5ZTDgkTirmLWf
aFEqh61ly3I/um2zDY3onx3cZ2+Zg1LFo9AFBpNLTq7CUlej73JVT6QaDY/3Gzp5hrveEd9WSeFW
4WnmKD8Z5VNeFPdnMmH5bpSR8zTD8buZTW5fCtvvf430unybo6Rp3/EXl+Ml83VMna9eiqukLNBg
Wv3VmZf4kqY2nijwdzhPbPbjPSigEtYQbmtKRzrXute6J9vhQAhnulr9BOZnzu2akY29Gfk368c3
AhvxLqlS/yFSkXdvhon2iKJOSSoKnF93mOqLWxHjTdvBt7EuEsPvLpDDtOfjInAgfXPNGbH+lg09
rqdGfYkHJa4LoV96Hol71FxvTaq82U5ylU95d7ZmT36dJg5H3HOzRhzrbMJJaXrTJZLuu7AZbodA
k8hA/CgCBxalICO9CRpl5HlKe8k7DO0tApRb7uAtD+gPs3XnSy4VkaXnagoh7Jb2a8wZfZOUPoKB
00imGf0q2XHWsxWDk84hKZNi7eVJETFCTmQLt5RTNeRRSdAfCKlyL2Ei/YeQOeZToyWTNk2gkfeT
AgRaDLXmPb0eGhGaQe4XX7QcDzXHO9s1tIHX6AlRX1VP+J8gbOZsPw5Ojekco2ZOQHI1t3H8xhCO
YJ0+wM12D0Bp5meh9Xgzd654BV3DAkVO8ZYVaDxlpsu6XV9FF5fEwlHVQ8rfOlLdENxtH1OPjM2W
vOa0BzqDYTydGvt6kPlwwekgdjr2r/DuU/RSJPMX0ZVAE71qeEmH9CujZVQ+z6aGKjFj8mXEioEG
ZJjst5177avKnIxgWi+jNCQc5PM99DqfyEBU0G4ZUA4AeOci9bgTqr7YKuNRiZ0NPB1LoIsbZuHl
UWH5eGEcBTVPGf1EXDk4dKaN8z2PQ9KgeZft6OUg44HvRBht07LrI4NA9QL5hcPzBkw6HUsinYcb
oyXCiuMY8vOsp7AN6IDZBqw3H3k7+L9IV05A3H1vOaVRX/5QQdCeIh3F+3LdWpH41SRhZ4DYKFXN
tqxyH6xHqxg9jbhkhnC4nZTt7OK5pHJmbIl9UX99Q+/teLd0oXK/8HwDt1uDix63gLmqh7zP3G1X
eCRNK5P4jwzt6M/wrGh1feRsC+pJfi/gQycH9F/E/lGwF8RDXtwnPGSTsTRnFPBuj9UxMthbQpQF
tgG3DgwnVt7ZTb4yimEsvbioWLGM3hLga49LPFG9hEX00BbDfPY6z7tr67SlX7ptrR1+LFS2puxv
jN3Ox7DOzIPt9d1zOlXIjO2NChezayOnva9oWfvhs1oex77V17QbxkedhC9s1KZD0OndGGh5yccZ
65E3FgWgMojLJbLOAlM+ixaqTCapGe81ZY1IWDn+8ji4Qn03RVVSBhM5JbZfnL4blywSaStSSQUG
UNxTa1jJiogtWSmUSMao5Ha/o1Q8q2GuiTfpf4SdKovF7So2/pEETfDYkIpSn/mo+jMr5dbivZ8i
dWvootxAz2+HK8rY4xV8Phd7lPEUIRE6pHjNKv5KT0DN6vihQVw5eHj5NcABjA6vS4pDU7o6TIKH
xFHtA0+/q77iCTqd/nCS/08Az6mqWJOf9P/50pbS/y2ymWD5mmlR1adAa3k1uZxEvSx1npc56D4i
bf9dk7yHIf5PTOJI0IgYeg4lv4Igy+/4W2LHM+CirjnVBN3O2FPVW8fC/F5YPWklyjB+gOeT8i4Z
w8G90hoIybztqJ6qbnGhlKx83Nh7v62lvq/0aN9Vlr+oa+0Q+BjTnu73omEDKJc6ZttW+UxwEuFG
HOhlvzw5vhUDuzeFPmXDwDYTM8B7441T/wSSBTP10tswc7a1j/3928J5gtR0aDiwJbHnstdPOItQ
smU/V4Gr3qZy7j64ZOpf4TLWTy7tPhRnteu4l854BeNHGnNOOBtZ69opOGDZVnxZ4MZ1hyjn4HAM
k0aDGal4O7JRtn/UqQ1Xs7PD5u3zLFz5rX3311/6qnb8kaEYicDz5VpZghcZcea3L71gh0yTG8Mm
b17Py16GEx3yWclx7a9faP1B//JCQB/ZBiD7O79fXaHmBNeWvBDzdr5iFeK06euW74d7T753WcjZ
OqFc3seKhWv9v/rqoXBDIsnkHxhdeL8B6JU12wGzOfxcuXKe/Qn0bUaPOfvHUp8a6itp6+gDDgHW
VHFs++sXt0lc//begTU4AsS/HbikiH77kKfcs2gq1pQY2lg9NuOUkAIMitZ5rvOOY7O0fd78KGdK
PnAwYurV9bDaf5KgPDGGt58/f6H/n7r/u9Q9s0m+m/83bu31HbwUKI6m/lM05x9/7J/RHEij/8Yi
idPxn73mhGz+KXDajvy3VVjkGndY7P4PETWiw9WhUJH1lVsNWuq/a5t0nXuSU07EaRWYKTS4/4q2
+ef1lGp0Lm+orBQbEclZe2S5DP/QdLA0SwsWcsAvPZYgVHi+DheaTsFTwf3pvv3hg3n4x537P7AC
PDRZ3Xf/63/++X7+fDGQ3Gt/RCR93u6aD/rDiyWeWQGmvbykFkf/WjbO89yP0QuE6vVmWpc8sjXy
PRpzffpvvDQQORGGPpUSv9/MmVXYpsc+dSGtz0uD6mGpnyeicmz/SMIyzSHpITSSWxeDRv2b2/nP
RPL1nQeORKIOIxYUlJnf1hLHzZKazmv3UlL5xxbNYo+CZ3vg0ZM168uZVe7567fs/HkJ+eeLcqlI
7JY+q8hvH3et6nhIVORcPKdm2SC4euUQUWkPAWGYF9Vj05KZy4sP9sCjJO2H/sNHGz2Wls/n0Por
yQjVzpw6ED7xfllYdP3QYcnDSiDsm1HFOBezZWVAdQT2mdYTGXK3f/0+uDf+sBL+4218Cu+MB8jE
y99AgOEUusgXqXNBseRaGeiPMOWqyYUdqxzFRM2NKUCr/fWrrlm0//vs+eerAtpngMCNwf/++VpF
SAxy42n7ktuj/Yz9jNxoUKe/RG6YItuLefSksu8wqCMLzykq9F+//r/emAEbHYw+BMW5bn6/V8Yo
qou2MDaFc755zNYbBh8LfZbj3z7Pf3vWfL5X1+apjmDBC/5LOUc8B30txGBfZBaZRwuzQnGgnBBp
O3bd7sMUUr6Pwl/vToHKrIKJm8Ui/voAQc/6m6/7P3rjLqgRaPqBRwzkt6vWkVYTtSIWl6FvuUkk
LbnNGSuBGDdZXUT/jZtkxaFwX/KfgI3ln79nW+Uis9zRIbbLCBw3Fjrxp3I7BKK5IdmCcDeikbZt
xlUelQtbxjEyKwgHth2OxKW5sfzRPCbouwk9iA6yezFGe7tnVpOmYzvxU3PuMqb6IBciEKnl4a+v
lc9eod8u1sDh+xPkQSEXhb/dInmZxENIKu4Sg/ZoDwu78dPndWP6Sr1pTf9MGTK5oLwiOlc4RvYU
FbJ16+aoPVGWwfYhK2RbHpdpwVxmx6L7CLUwj3/9e/4Hq+AaS2U/xb6RY8pvv6aFyWGkF9S+ePSY
INOvArmtEMhtEdvPban/bqe6PkH/dBf7aD1rxwjjY4/s6++vWPWJk4ti7i4Tyt4N4xHvPcZTyn+5
SNuDcM2Ddn0E7ziL2dnD1QUyRZNt9JQNKyzBref+w21GrnTBCiAsboLMZfwj12vi8yPqeGr4G1Lu
0bkbA8R024XLZMGOdJj7360Evr9pnPjHDvuP3zcPaw4djCRt6QC9/30euYRFFLAVTS4Nf2obqXnR
uzyw8ntwGxiQasIO0zYPRoztjmeViKwj5dKHKGX8sKFuxRXbGQVy6+QOsZ+qDw7jklj9KfU7Oi1r
O8HOCLECcYnMKBKISCfrC27DpN+JoGk0gugMuJmpKTKOcAR3Rt5Nw55HgE/p75oGk6GqL9RVpzdh
V+VnpwqbuzFHCyZkqsGLUzdGk+gcFP+bvTNZjlvX1vSrVNScJwiCBMlBDSo7pVrLsqxte8KQLZt9
B/Z8+vqQ8omy07fkODW+g21vNU6SILCwsNbfvBP1Unyz807soGUCf6FGuDbc35i8LBgBqKt+Sapd
2rN/X9FzxTColVlz39pIoEMkwfF349advfP8JGgpsflW8zRURTbtZOT7H0IcSmx8EeJcUU6jGAK+
JtaAIFRIEU/1TvAV5wPAmlXZ9flxhcIPiXcYXH3ptEvKeZ3TyY0TD6TbzRhd2QgiIUs50sn0Kdnr
9xjvCPC6Xl95cFYcFILKJG6aez8uCxC9oZtEuyCbwqcYJdKnJmeO+FRJ4o2qIQK3OB/Ee1KDcO+L
njYRfU3vGfYfaUIVEG1IAU27t2EX6NKFf8bRukh2kQQ+hj8WTc2Z+px/AwA2H9iZBXCWhsb0YPvN
lYyxr7tVsm5vrDkMxCFe6jIBj5bOwSW05ORuxCvwWwA7lH6Hk9gUIjO9wwUyRgzQ1QeN/1vdcraa
bHv9JLogvXLgNuywywTE1Nc1xz9ag37oRAcALvUXJA+8T2hreIgENskLE2X+Hg9RZtrGcbWzB17P
Nol69K3jxsPuwR+3TKzSljQEqnmGjYcIwgb/uBe3BWI8I2DWPFpekObXYxXQTbmqKgxRHv0xwlqb
CYBDo78r/TJAT7ZfXN/g7dAMjxz+Fs7kYBmSu6mFcR+yrguivkEuwuaTlVD45nbzDDAJnYYyOFi2
SX5WFMOhFjHSFXLAmE4GJENEcPe5DSa6O5CbkAMs46j4OFsdb2yJ6OuCTqQLNvqhaZmZ7lm6MCs3
SSDYTN2q5TOQLWk+h4jwpAiirLxUyqvW1rZ1sJvCielVxXTuUcQgZKcuNCqf5uV2XZT7HNExwVzW
Jl/FXZ1oVE7450Vr+EQZsXvpqPggmEjH13KJQ75bhvtS4wNI8TKhFVmWko9HDZGb48RRX5PWRU8D
op5wk8v6Oq9y57HFfIxfqgvqKj26MbBufYqZhRuW8U6Inu/EaFh2qMGQ+Lx2Elff9BYDj8HRDjv1
Br9ifoMiRHYH3I4Qw7k6uInbMrwJ/Xp+cDzFpp5aRNRTjCSHC24ij0301FyM6qB7aUMzlKeedNcN
/O/pbmlt0D6TrTvf16SdDuqr6XLfnnKRvABl/I4mHQ3WmKIOPoDYipuz8eJMAhFPeJgn0MCQctyQ
ReagDO2wPfdzM+0Wkz0uDmMvStNXZklypTwZuxcY+DN9Rf4PvBbFGVrY7qWdj97zyYEcB7vupSnY
bdswbj9jnk32O6fd8nBKFNa8rZYrwPHqVVQj6wpebcvNIJmSvdAGoDWW+hIMWmuAgwlLWtURKiOw
pesbphHvjpI7yXvdsvF01Hq6iDuyM5skvEbnGGhE3nyGPs5uvuRgQvaRE5KldysdcLqEsAHbTnPn
0PzJoOp6WmilWJoS0ynBAQxOQ2qlvf56+JFmT16yEFw1ZlgubEOImxmgcuDWtxOa/XhEeO5z4kvT
o141N9g4CJBtAquaMsQoRfQVnWwuXp2WkIi8jO75rE0axM7T7/T0PnCn7qUIO95Rg3s73GiKhZDh
9R7hTWJbbY4qaDOnF2IBUEAYkJeKN31XddK/5HHqa1h56gFiHVxQKym4W7p4+khbUdxB3icvR+Xh
zoZJB7UTw1S9hw4537t0vofbZsIgHcghlpu4NVXMWkxPadhS8OJmIo8J3EMq4U8RhCgOpP5jlgew
EvrWTi8QDmOOnCpSmNUzpjOgS44AJghgHofbQFoxKgVyRjdqoerXhqywRpnLlxNwgROqoOhF8zkD
G31Nx0wfSffbYxtJ3iqCtcEOcrkZh4kUNKzS6Anng/l+XmL1DOeO9YpvHjp3KVz7Xeyx4rXuuJPT
TEQMWsAbSgkBniBH378CSdy4jbv7cI6c6TKozQvKWpfQ5NRReyw15c8UthwAXo6jHWqkPUmRExgR
cwftqQ+LTaVTZhnwDjr8qGZnHENclIiBClF2RrjOaJAT58NiA6nZACoaFnpL5/D+9ITsROTIHXIV
4GBwUjodeNfJaj6vVJcfx5gjakrotjcTR9rHoeWbgJV5Lb3J0lasRYrXjPG0bS6rzYxqCjyNZXBC
cXgNdkVOYCF87JQ7PQycZMyo6WacQ7wdRLHutLmdRPEUeRq5zw2ELokHLVVrGpQsq3VBrcGXqzxA
YQWR4HUx4QiL8XTr4L6I52inPZgeTHnUyPJofkjSSMn9NNKgWVIPNI+HyZH3MOsJ5Dg9E6Axlra9
55+IlRTgTTVT/6VD617mqCfXe5QQpwLhCcW/LobEaT8IXNbI2KOcgcZZV9yhCm1i3+xk1kUdC4I8
qUhsjuQA8VHVK5kTqxmA11hkDu5j5hAXTGDVsc+Oc5q7gKbZ1ua+0cfZT5evaHFH70/z04WWcoH2
9XCBXKub3/pDwBQJbFx2XS8fr5J4QZPodUJAPwx+ND4sri0ldH20sgrvXqNNFitqKadZoebclLrR
E6a/iRqwaCtxl3mm2pB3Fg4oNJEErq3eCc204vvltw5FCLzrwPek5oFey6qg7XFzdid+tpAI6R1n
T3EnXB6BKScevUTV004UMSvLj1p2GJBokL0aJs2Q1UR7mYp3nu+s7zmpM6ltPHYGA+LQUBdZX27e
U05FkZrBhnhhtm9UwpBihB5IMYgNCMGRWC7TFlAqQaGO9RgdWove6r4azN1mA0ZUe9kuXBcxjvmh
XFyOBA1HtadwBqMSe0BnYTeOAKYnx+2tXeZqrIE0udD6YRRBOh/7YaySd8JoI15WhNE7bY/chRf0
Bv+Ugnje2SJa9WPvDSQhsZWHT7bRbKvQw+N5/XC6d+G8fBiCuXyHENe3xIqsbQ4J5egVLTx/TWSf
8jj7EUPv3vjGFlciW5Jvx1qygGcwdchosSMtKQyinpJnSIayqKc8WxjntOGF1h6COBfWkMmDXQVo
bMctQrvJOJeXadNkt9LthNiya5aXnOzno0GrICHbNBW0eln/COeCfEE5M8GQJDPa6M6B8D3PXW9f
tSb4X0HZpBAZAhK4KwcX32WnQB/Nqh2qMFTZBoT3AdZ8iDOH16PLhj/bUDBI0lvneyqA2JpL5K4R
qiIutSM5TmlSujYJ5oc8Rra4AGK8HVogSqeDck6H4XqSIUs1TFpaGbbm9kClUGyCkT/tAPJwp/Np
M4nQTPu8Inaff6/JMdldgB/sAf3IS3Ay0VOE818MOcoEOxvTYixqs4aQ1xPTajWDWqKeRrsMtOBN
Gsb0zJpQ3J2wecLquxdnRYYHgjDNJ6YTVjLKYf+E+sFsLWOi1QpF/HHkyttT3AyznOAIbFbul7Zi
TRQm32yiMLgpNazYXQRk4HGa3eZzDj8fmybingaQdtcXTJ40giNn1d5BGSEhdOygAm852yVHB0D5
d3dUdoeWwsCK641ApZdjrWC9ZhgtAskGFVfC2nIvfR/45SUHtrk33nU0SNFnuaj7bjgUroOERdAB
JLTzVTwi00LJzguJStR5GBI/s9g2EAPgJHHqVym6fI8JFWuY/4D1GpiOd3qN2YxeU2YP3wpF3xlR
EaTTDnFe+sFeLb1z4MrJI9KQ88c5UetNApftIxCHfNexQojOnHbWA8hKwwhTJQzUxW2se23BgYHP
FFbBXmo5Hx2AbN+GRnovWTis32EvjqgGzR3p9kQvmLzKoXLR2TeCpOyioLjyyWheaaheEWycFgNw
BPvrub3yAHDd4W4f7OJMpf+UTR9/UOT483YokajMO8++wIFiuQtlE31McMT6VrcLn4RoTtqRKVdh
fL9WFidWGmyTMEoCaKPocFSv/a7/7vD8pcMjqEb9UsfaPffP/+P7Cfl+91x+/1//838XnLmef23u
vP6Lf/d2nPBfxJ1AUT6kbqmMbPFrbwfe1r9QLgGYTqsDjQBFjflnf8cX/6JKxK9T2/GodJqGwE8f
HY8feTRIApY3FT2MdP6T/o5pFP1aAeN22A9ByStBP9FGrvn3+mbgj0tZDrb7PbHXJvtBkyeSNjQO
YJX9ru8zZ3mifJj2h26RRcl+t3jetzkqmuoGPbK6dQ6N5RL+cqR64ZVUIXZvCdRqlBQ/aru0soXd
uVGr2uDhEo8W8iJj6yKHXwwLIkBkLp3zDse1xodejXbq9JE+A/l4QUpDwdVdwhR5+hVPjOACseW0
9TYzGNlQbxGIQHT4UI2Z0ZQBaRRxPPrlRd6/Vsx+bUgJU3H8pZCG1kYoDb+U/zz06s5HBwUBQYha
ve9NN43EoDL2E4TktStlfhvGgDxx4RZpVf5olU6XR9e0TjQQrkHzPJWY4vnj27fk/HFLPihpqpaw
HWAwhOce8gazWtadjl9oqHv5LYpYcX61ukNLbSKxVIrfa+mnHLCNun4wUG2bqSlBvWzq/LlGjKMF
/jRginIF5ryzk/0axSviCMXMq9j3iB6tT4lWkTXvFQdUdbeuOXpI+zJ0OxBdcLsGRHfefqjfEQOu
bzPInksiCzwTscGT19Mvjb8oyWc6cEX13Z6owHzwAGLWD3gN1uv92xc669pwIXzqaZsq8F4M3nkh
HDpyG65qjl4kb1vIfUMS7dobx2aFz9LP3HdTV3sSyx3lFVa/bUTsjw85vkDZj7fv5KzybO7EuGRR
dw6QCwbE8Pu6E2AX7XDO1MuITJa681Ag6mFDlhYtjyvOQehL/KeDDOUFK0l6JsL2GQUzsX4ZZEvE
ll8XvvxWDLjUQj9bGoTUUUVbI1yt3366s0o+T0fgcgX65kQ+KtHO79eCF1vkgJycl1nEKCp9dzBz
SaDGNwPzDgioGeJiUQNYm7cv/MdM8phDVPUVfRSPoHvWr6bq0Glynu7bbIcIXCFrUATjA+6YKaP7
9qXEn6+Qnj0QDEVXiOB93jzI6lrkyK2VLx0SKIhoI4BQfSycnhi17Smgxc27OVwju7ypU10pe++N
Sb4+ZZ3fNHJTFgREkknwieH7LFN0RhCPMgLGOVXjYDkOk+uWf+tz//FivEDgDo6TEvmGUOcBTWBx
4syOXX2jcaG5C/rcefZjFAtOg3VdKliFERqHmC3/ZbD+fDHGshicii1Mp/s8bEWWsOdGe9bX1eOA
RSrte+nQbf2gSTQWMxLybgF13M39Z3psVJmgR2qN73VJW2h8TMt1gqhHjr72X1Hkz0KstJSzXHsc
piiIvH23rAsm6C+B33i/+t5pmSBg9mdjyIunRpeDrr8mQUpNcgOJs1/vMcbRTKoVU61lvAjh6Kg7
S0Ypq6mrXJfNoFIIySA/krvx8o0JWGY/gEIxMmx/HPahhgm3zn68BmA3aogu3jzE6lMXh2HUb8cS
KkS/GZEm4e1U4JzZhiuE3XkjFGVMiLbA1HJBZ5mL4D1e6v38eV1MCrFBggL1rZ2Toe7f4mqVqjY7
OG4LhXbTJhPYSFRLsvK7mjDTFBuJpMV6z/IPvU8VB731SUON5R5peoZAGAUK2Z+goOIquh/AF69P
ay/98XHUrRofuozvTBtUk4kgm4RjNu/MSYCFtBvKyWm+bDPZWCz0CF0lHqZGSBSdDZo1GMltUOZ3
+E0lEGWh8q78rlSoSM9J/76Hd89mtrTIGfTbDkhrvOyzOOTSFmIC/DrmfOZqVoz05h0ns7T93Aap
Nx4jd2zT28Ll7HkxiW6urpPWWoarYR5m5tIcgJhadghui+UajkDCZmlHvdkz2yBCGx/SedvjlFmj
E4WUwc8H8DLotdOm8u1QZTsblj8D6tkV06+bYxPEitK3rXLfdhEkkT3p/FJm265Bq+Dfn9E2VFX3
GNmBf9wy5Wqo+TJZPcZgkCm6LED+kfC+WmTNM8Wvo4oQP41JDvkNNkZUL3vkE0CXDeA4RRKaK0rL
J2tbGqpM1HwWv+XxCPRmutRhz64l87pi0uBhkJUPFbRh3z+gdmOmS4OYPWtqrMKQWRM7FJWXrZxR
DvgBDEBE/qGP+zyQV5Y7pyiXlzP6q9t6Hjk4I41NPzX6EBS2YkzwjqDgfQmkeeTUFq8UB4JdJmbJ
zxaYhuYhspAe1W0ro7GKsQw2HqdUGUaiwF6v1GtRFHMiM381RXy+igPZyvEq7MDiZ7t6qV2WApWF
gK+suKe+ZODvPbeEPqO50DRk5l7AcRtnd2ijLMElACSBb9GqsA4eVSC5PRzAApO3RZgDp3cdzX/v
EwBcvtiGcvG5LbwCzRi3Y8kIDvOEaelmhXzGJxWkgO4x69GO8A9o3JgpalLr8bEJKv5sBbJCqKxk
FEjvSB05he/dKWWdL3pZTfBIaIk8Z63UZkm7oflQDd6BN4FR4cBffSPk+OijRswowMBsuuU4znaX
lbdj4Qo+sNXQPTnhk4uZWY32hu53TR6uwjvOARKDtHvtxzDx0nDcYRKNRTplzALJ7oOyrQOn3LiR
hz5fYtdGAhgm3i4e7Wa995ZlZvoHHcKnaE0h+4YpWrtMNapkGBnnGs5CT7VoiyGXTN/VGKdFkBiz
wbzhKh0XVHBRDexG6zLtbLA3Gyr78By3c9F11nSdRx123pC8O95N62KvASu1ExUPU0XZEtcfoJNF
bnVXI8UGy1XZqYv0HIGYcLPvwccu1B8apCoRTyBvn8cNfbw+OUYyw4qaykpOmFXf1omWU2KC7cIz
h9kMLRCL52ROElSkcPsS/l0/h52ZPGhXmpmIWAS2ofkSmXlpD3PHHIpk2ubxNTIFKz9rnXHQdOw9
SajEmI1R2pU576PazFQNh/aum5RDyM3QWOMtVXTn2QvqpZz4LEArJgoODD4z107RHhwPdt9M/CZH
mJaf9ToycSm3x3J+T5XRZIQJ5AzCU+POivHrE4voMDKKrAXh9B0Tamy1pI3D228X7zqgCeAeg6Jb
uXF8QAYu7QpKWs2BcMl2NC6Nzy5fRpRtun3gFmaT7fuhZTrOmKHVlFoDvRAfliCx3HezveDNRm+U
vs6xaUECJXta9DT5ET82KZaRXFi+YePMaeTnOYSobwZnqltZhxcIgQV0ouIkm4C3D9m6ogwWIBS9
a6Opivauja7fB2qzPDy6UwXR3kDvuGM/Q15iPNCS9lnY2bCSTiNkNZgR/Dmty3QyP6OZKpm4K3x+
7hxGswn3nQUh8klgmMAYS18bRDyZaGyzPq04ZeWiAu756LAktF7vHEB42a4Lc91jZbOKRX2haQXZ
yy7n4jF0nBDdFK3btL1SFcJQB1WPQ/OtKdljqKKXaOEgPebLbV01afslJeauh9yv6uLFhaCroSSj
aPM8raKY3q0hIgkbGIBUsqkjTQ0qcNTJaUa3LlXS4QDzORjvdIscjiGA2aW4oeeDvl4U9KNAHRhT
GYL8HLRrxi48ahfBaDTcTEq/6mmhG+IvhRNuGm0t/WdwxIP7QRV0wOMtrZ0cqkpYOAu23Q3NZUjn
9RLFPYrO7GQFJOdiWtddmBarrQ+Rs1INnVkcw0b1+S3NfoGPaujHEB1J0NZHyq0I7aY+iOerDjew
YCPd3hHbBd1gtEJV3HfhjiKtEU2Ha6K3sVfER0rx/Q7f12m9jkIgZhdiEolzgLImqn7T+8WKWFEk
Peu+yevS/Th0Lfp0F3bjL027D2t7nh/nfkbu1ur6ynpwLbfD64x6IxwOrZT+uPp0joylo/J1c4HC
Dy3qjT3Sr9yFM55wF1HaU0DFpi9AoDmExekkiHqtHYraosyC6iXBJW2c4aP1S/s9pEUxQFH3sUPa
OLLzevuij6rWw1wht71CXUQAONUdrXwrzy9G1ZDWJt8T2CA94qR1gD1RvYOhsqxqr2Qv8YrRDg+T
3f/Mvu0F8pJ4oKdW02ecUHVlW2rwZmy8j+iPNI27a6JJR/RqbTsmR1lG3yMbi+yJBaOxXmX+Uw6E
cHRBpXI02wqmrmZxt4FJHzUbOMshcZWJcKVnmwwT/CC6A4dsKaYYTqrsmim4XtvYIiXFugqx21sv
KTN2GVAssbNeLL7PZx4GrzbZHwVLc3LA+xYJL0qmY1mEF0NbpuoTjNiKWxENlcvwAhARtYZmaD3C
pNd1ZPZBDmjKuXAdjyx4ssndLDx3p4ZYlgWp2TQw+IqQlpEltdD9KCq1ymPoOgUpUeVwzrYuy6EE
3r4hL6GBC9mr1CYgloXDHg081CU1AbPVM0BN5ZudM2inmTvVceJz7QFflJpGi+uB9NnWIMD4MDur
4Z9vOiia3H8XZiZO5q5f8CtOJkLuqIqaTuhnmFcmXw3hpa9IMAxafZ3QParpY2R+dQM5HTDsoW8Q
rZFXVeOblAXelhkjUOOqFz+AWIO828EfHwegsqKibkBPHZ0HcEg2Pa/ylhi+mBTpVO5RXWl2qZ87
GD7xjGNe26ZiocLJ3L2QkcVANjFeKjVmsKiV/ijAx5K44tVr7mDoLFR9j/8eibVlCW2GBlUD6kNV
wifWZQ8LfpeLagnogaO+xJClNnnAg1fOkfcJQB61p9fXyIYpxBPHv6F/DNqIHuZBZpXgHQ3gRBAO
quJ8RMl4nTI7Cj+Pue9l+THBXbacLl3S0fFx9R2TxYq1McUnrVEaSC4buzJJhY2BISn45CzmIB+o
lslSUq8T8zadbO1jr0wzhsTZiUw2P9aN1t4RYbRuDO5RAHPq9EZFvs39oKJp1oGU2uZRx5wk87Ho
XLNE2rI1BS+K8/xCNLomUROYK39KW2EmmIyGtHUuWscvyLPj1901GceYTXOoJxLVrZQNWaCScFOO
Y6/MfIyQICCzthmB7Ad9o4ov+L75bbISvd5PReCzXQoEfNnDkgRRQQqqaohNMo/lIzfzujzy3uO9
FMNU81J1R+Arb+Qsx/jLGEwxPSAws7nPqm6ZC8U2RWebdeZq18zdonLC6raE2IyTS1x0gYA6B4tT
ktRO9cK7Hayx5FrVqnkE2ygrUKzAjC/bhUBFxofYD1P9PGoI0aj550ODnixnS1feuJPo8wqBZId5
RtvEHAKzBmbnoy2wdmAZuSHpJQdP3nO/eOtyLUEmLdcKc/J5vJgd2ebPYyJmBiV6zXy62B7JNbo6
0DxtOuPFAKn89UQcrFVIYjDHsc3pC7lkyVcxZxa9Bx5mzd/kOGDGYFvY8G3BNiUcR8ZExx0+WqqR
wyNKlxJFB2vCsfrewvnV5OwKjTRKIrMwh3wfvQS+GTc18yPqopi31pcUdOvdHFhriF0xJgfkKKFX
r0+Muom4q2g58162flNB8+L8wHRSHpentIcJLB9L33lUx8b35j7ZV/7M1D+KQCQcVXIE1L+9Lr1q
LExqVVglDSyAWTUeqLt+HBG9gMQ8mfqRFcnFTEnfDqbqnQ0TrGoZkNWcuL3Q6hnISfhmiXNajptb
pXLXwE2nLL6I0F0f3tNuXLvLYJhFgfSxw5mCjQ1Z9phDYI+I40GBMuJjQrfXxKqsrUwmCleAKL6d
Xk+N4AVyVmmLRTVBioR/UNuOypVT7NHaMqfA14NFESECRw1gRQsVQetWLTTr+mDlxOuOQcZE55Bk
M/unpKp4pakYzK0PQKLjco/FWdT3e0ydDPSgoTjCL64LMwr6vQlYPa/RQtUt73DrReUDv1c6A4ms
8mdZIycd7pfXyBHig8IYliI3s/LtqtF/UTMCIA9/g4aOD63irMCKbR8gFEzov85Rb86ZRnI78XYW
rnVFuOkGzfP+5ZLnVTXKVKCXPSDMrnACEqff66xLU1WB3av+q6cm0715nRoFrolsXW8/3Z+X8gVa
SbSKaRjRmjqrrDpgVteR6sTX1EU+gsxTuRL440ywJna9fa1zwDrlt5AytfRgMEn1Z1eqswUoyiKX
X2dZAoW9HpIShait17sJyzDRJa6FgJBqgsYAJqyjiDIWbYA4de9w7qYKYTobIUdeE3teI/PP3kel
Y3NEwPOnY09ARXjiq7dv/4+hQqMHqD28DMlxHF/U39/KrCOA5ZPvPfcpDgooEsMbIg6zuXKEevtS
f8w5SWEYe1VFJwiI0Xm9mzQqdRCVbZ4hr8thOUYLUOInsSIg5HBIj3Hv+svDnbdQBC8GTW7H45qe
Q2f+94fTbSeDmPr9M4JHJkb14BnX+yElsj/EDliuZReF5PskEwtff8fBwdbviHald/n2s58PM11T
D8aP6aqy3CDB/H4nE9If4xTG8gs1CY6OoBKoUgW4khIB377S+Sg7nrR5WiTPuRrFsbMmKbYZbSDx
X/6CZogPMb4pzNE8zTipHUcQWey1b1/wjNPkG0LRK6vVo8NH+ej3R0PKYCWYLPqLrugTJXsNoZUw
R1BceK+RbgvgQUkKEiPc+rkH+mr/9g0YM7DfCuCkWiAVbekhNePz6M7vd8ApMSlE41dfQMcvcbWn
l7Xme6oeSZhdvKYto05Magw/0cTvn0VxCyM+jhelQjEwuZxeB6fMPFPiofS/sIproD2cFlbMsdgS
unwC1LsLZG8F0yYVeU+09ifPbJYj5AhkKZLIZuGDIaSHnu16f6B4JCY944mDQlSV7QOSeaeHPz3i
17Krc8vkVt2Ih8YCvA7gMWXktDXbuWpSchu/g/zOXgy3hNvyXwv0Hak9UTPPHZM0ZQE4CrZXR5hk
OcrwCKVq08UT4x/EmaYy6YwzECw8dnLKsm8P/x8Tzoe4YSsPVzWkmf6Y2gMnC/y41+VznbSSnBWw
pDkChWtvMoCfJeu3L2lWy68dDxNqw1OPJgAL4J9TEGmULVDLg+lzGCtTYxzSUOW3aJM6uXVnd1hh
wKMosJVpDrPAV40ibAEj4m+NovMnlwj/2UROo4/Gmju1v3/pUlZQ7yfeZfI5ryl/XqWl7suPTj45
+sbp+v+Iqe5CkEF5SVIpUphyBO45iU4JG4pD03VfRoSZ1icv8820yLLGZFZvD69ztqT5dLh6MOiU
T+dNQjX9fUHF2FkURTU6HyuwbMEuonzZozpOGZWTbppN7A4bGt4lf/kUbJiXswEIcljzQFYaRwNK
MBx5TP++mZCFoI6wuiZRT2NOKLglsyoSrO5MWWu2TBkgQNqPRYj3vCkT5yXdkcfREpKHs3KPvSiO
LdMpEiPMHU5VAtZke4n+bLoUhwpTKPf27UE4CyqMAUx1abNOGfs/O6aeF/dhqQBfDWVmduaoplWB
i8lUc3J++1JG+PHX+WzeKcFLAbhQbIt/MHqnuqGmKtzoMXDr07UGtNDucMczqf5AqCcEvfbeC0A6
jAKmMaZK+vMrPSL+n3JAsBlcz/VNPZOzYEOkc0poNdOllWeDtd50LFVMB9OmzKcLiAkcmPaobnA8
TgGNcyz52fijW2SaSBZwfdbOGtgrPxvr0rzw1cu4CuJTpMP+a2liFFRA0aP1EvMmM0HWMm38kcBf
73qdmsLyzxYaK5K5m9HzYN+LIqoccrMIRIbrv+y3we+vD89ICFuObZQ0PfbCP/h5LU8ARLWJvhWj
9D9lGmnZg0N79KjyoHGp8Sf9AWmB8HrB7iXaNS4O4iXKek8j1BR8iIOhomkay01oLca9OunbjxHn
1+4e6NyYbJNgdI44Xr0vabV9Gxu3w0BJg9Le0stR71Bsqa8TUG+37EiJcQ5MxnxnoXv1z0ofeUTW
DFkEUO6IhMB/8vIna7V6DgdYTE/bLtT3LrsSbBtQ4bf+okcU75d2T0+8eEro4YPFdOgSZIb5zCYy
0cLrRfEF1ISHjtUJoru2ttjJRvuPDvvzc5Pg7bSJtEooYcRdd4G6POKYvhyeUikTcFC25VaICnvA
K4cQUoPV6A/K7TrSomg4ZvOQHWgTLA2aizSXt/MUpmgnueV4hcjMvp/CkYJNkmX/DIGCOhdE+D6D
Ta4fV9TZd6SfVkK1z3K3trLfu/1if3WWvvuCL66LY66Hvt6syuvc79I9GtHpX5iGvwdrJgRtZYKZ
R6rgOiQKZzGtpvzjt1hjvPC+wPE7UZXvVVGjDKq0rT6+vaJ/X9CvF4OACyALE1KYM2cZCYoepHY6
rF4Q9yvBCM32o6ior6LTlN+OrjSq3nFdvqdFiIL129f+Y+afHhOsDi0bgvg5bGLwurDOXV2+tPiM
QfssUC08lBLZ6L9sE6dP+r/b8OkpgbuCz0EJgQ35/BA5Y1rmjGBlXsSEWSf5B9vFpubAg7pWUvgP
lVNGD2mHA8DGLryw2ckRk6OLMfUU7Poe2BdgPfVOKx1eVVbrf2S/xWeRumL/VJYkL05flZA2euG+
h85a/SgH+KgV5dn3o7M4/4QZ59SNqIWN0Fcev5MlUOuN5ZeK6k1OL05MIYU1HS4vmDD0tBIGfRCx
Zz/bcw/8mPf3l1zoDITHkJg0gDSIcUEq0zlPCYSFWpcbLOuLO5jBT1KZXMg6K47zOj9XiFx/llY4
7wYnpunRgtU9uiiUVbu3p4BnJvNvbwY1DXOqAwwIcAyViN83cJFHJe2DxH+JBxoHlNPQtp0DCP47
XJfXHtE7lMT8sof6gY5gSbenLo81datbyJljvyn82Hq3itg9ynWhcKaj8EuJTLu31bl1my6Vf7PI
5aKSpXykBlq8qy1eGkrjqNZv136m7YITU7T1m9DIPHH4PqD7/mNRWXonfcDaOZXiYxrXzTvMOArj
1twNCMknw0fbc/L3VhWwQahZTAfp9BOy/TqNH6ciTLJt0sK8GnEiCZHzimkBwLbLaISwJ35wPSu4
SZPF/UdQ1UZFLc/xtHh7cH+HJfGKGVuX6oLPJgVO9pxlP1AS5r37EWQa17uzIPA+NSnmhTsYcvad
mIzm29tXPBM1OF2S3IAjjnBAvwNXO3udtlPokq3ze9Zk7hVlM6tE2nWxrilUYq5is5Z2EibwSyPt
4gnnkv4mTUP7vTWG8vD2vag/pxapJuHTwbgXJO45GFBPpdcFcVV9j2caDJzb6+hLjfDwuMPYDqYs
vppUOMraECg9aoW7LFHeMQEOu6NOEoawAi3UNXSt/E9pX4ym9EsJvbK65Banoe7YStSX1ZDEl7Hn
x+4GsLuDdSU0SXwbGmQhNxpFqG0AE6K5sBiWQ5b31m2oxMgvTD46p12y3C/zxHaWwfU4xAgWQjEU
aX5T0uYlo5TlGG+KtqiAlODNtR9pej55I0dTcpHuQ+/gQJmUhUR53Qcuw0ykXbRVVP3uZZhWtFxB
1OHaNdNX6lVRxFsw+c3t1ISYltcp6sZbxq8WELr8SV/YAPz/wZ0r/TQggPjDTZ2UUg8U8r8Vvv6M
P77LOQHENYA53s95SJYOndB8nvLvSMfY/iacwuwrKI+FriGvjDOV/7J2xuCwsr4uYzbBB1JjU/5/
TFhErkibJchVdH3OJixIqa7sVr/4HpVqGXAL44WodUiKm7RQPeL4Y/iIi9BwwAM72jdhNH9OAj02
zBNIFW/P2LMC3Wn14MlCbZnQAdbyHLG7lsM01nC4vse+rT60SnQPEPatnU9h95p9cbjDALe/atyq
vCxmKRAT9NnI/KKf71OI+ACSq2nE2WiQP0DOt94mgEf34S93+UfK4Cvwrh5LHMw0h8qzIUPUYCnD
1h2+U/Vu449kFl6HBaa7bAb4kHeOGnN6St2qsLbWXv0jgaOC0zZujtMFysPdkxcW8Y3tT/lHB5VM
OiTsArBtdMFwx5m/xSgNVvnprv+bZ/G4NNAlnl/KFDmGjkPKt/431oRUpujw/1bSOj5Pz2n6X/yT
fzMtPPdfSPqDPSYjJTNVzv/h7kya20ayLfxXHL0HA/PQ8V4tSFGTJcuSB9krBiXRBEiQGEmA+PXv
SwCSCViyuytrgXioWrhKchKZzLx5h3POfWZaKJqtihYCnBqCfYtfgQbRUi10fYRvwVUA3BOFQhr/
vFAtNHcEAQBEMThth/y6999JaXV3I46DgSCeJ0CwqExx3Qlv+ii1QcojpF/5Uv+UZXGMwkW1yQ5A
lHjPSRVCgI9N1CL8IEwfYwe+ve+vlTvdQ9ZyayLvQ8MpF337rETZWSX+PFFsbZJ7Cn1SSxQByGEx
jq2gET1GliD4uErB/Y+VGIZx5Jfr0x3u1TQGOHulKzjryMkXsC/Wh7NIP6zvqpVRnXtLB0UCTdkt
6JRegfUyC/NGKQP/ptyGQQi7NS/mQMcOc0ByNAFD1tjRJj6sDmTf12l16oQqjKaDEj/sdH81Jwl+
+Kis0YCCzn74fkirFDESYoaJcajyxT5damM9hjG/JJ1+u/TtW1hkAYISYaZ/2Rlltf6DD1fHCD99
uPorsG2XHkagtZGzcAUb5ugr2JAwWSmzzP5UpYZ3AZbDmsLVhYwJDI+DbOj0dxwH+sb7yNWjX22h
wQTj2HYjC2V5hGkrn4uNsCi68Krd/rqaWf4HHRbiE/egcg8OJLvzxc2L5uHqemfliEq4fh5+DUPa
py39NIY4bEQ3rpt+QQnBOkeN88pZFvpn3dfpx+2h72onD0eH5GMzu2MSi9fLPNFhVOTIqd64KtKW
FIu6k45JjyxnKn3izGgz+66Jb38Jdv0bBQVUFsjOg8ky0gsynPnURGNdH2+AaZxmxqq6BjerPsRr
jWXwrKK8WVKBuyzojPppduBPCSZ1AUBGe79U9OLGRyvtylgm5UfLnX0lFaCfeUEQfqVkuZ/YECnP
g21BwzIlVc7We9H/NqKNZKVu2NMGwr/v1cp42tq7qwLBzXN4QNb5wU25N8wZVKESkdPSKvSpGns+
gqbfw9ijfGhGxWPgI78eIo3+GIMrvQD4lJ6nOYzzGQpLEHPpZR8U5R2Hcv3B2aMwEqKycb42nmgL
tUrxsVMb3etVBX7OXG7QHHfL3UkQUFeKnJV3Rp8dAqdg5544W3jgVFpt0grbYHW98Y3kCniEfn/I
t/HCDZMNvJ8ihUiMVHlCiOJoFCKz7Nwr4+A9KWj1eiZo5+5W219Dl2RyurGD2p341YoWPv6KXpvm
Ur+DsVDeZLnGggJMOyWZVJ2DauRsKusKOb4iuzf9LHnwiNKuTCr8E3VZln9IkFpdm0WKxyV/JvKV
QlCQwNvo7h19uZ/NlntHufNztbrNPTI4CrW5r3iCAHWdnTchmc/eSaPqsdDdapLlWUxDzeLgP63o
KfUhtvXZJWrlyb2T0H4UXQT1LHHjb+jerE+Snb35skkYZb2Hx03/WNrZhXz3V9EMFpmaL6tpZi3L
KSIk+l2ppnT6JHHj0f1EOVwjnAM8DHjfKcgdXRjUaH2ZWnGuTa1c0aeBuksYs9yXH9J1VN3W2zZe
JZTu6aV6nSaWdqXF0Qzmpqt+c5VNRvSrZfeIuSUfgiyARonuOn61gTT/A93GzpIIOd8JUHKaJ4ID
s8/MQ0Wnv7XruzeuCvZ6+vuj2yN7ieVHxdHFzbLRmCOBLI72kb0qEi1TllU6u9PT2EbkVQOseEgT
5dOq8piBttKB4iaZ8nl1CPDUrTIW8sDp1i/PXBJlB1B4JSujh8ns0kU4Zr7e2ykt4ZOC/jOxls6+
pyaM2DHBkHaRBDvlD5HNaxMwxfWK58y9TB2tO4Fttc5obrV07kK7yqd4/OWHJF4uTxNA4SlqpNiZ
GQnPj3iZmJitbylTm7LQHOKv9V4r7NkPzp6BYT5Ec6N0tCsb4NYlmLwdHHu6Un5GIoUkjE8fU/cP
DnePA1IvPvxLatHEpUI2uffuxYbGOpVZWHfRzrKQ/cqy2Q9288ylg3caUmQNqutVmZU3obPfnuUI
DNEja7tFijwO9pfRxqXTvaenF6FVpBeRkyifwVN5Z15BI/hJmuy2N5WbUYLWmX+xAYw5zrMi+wFO
Bf0gLzAfslmxu1Criq6g6wTy+s4s1tszZ++kE4SFK5rC0V033+1m9zp8v3PFVdxL6lw6EFHHPg0z
Y3kah375nSZCdB4p9rOL4OCn02rrbN1JruvlgqQl9krfmMp+ksW6Nq2MGGZNtAb8iJYMAIpkbNAw
+SI097PvW4ejjk8AOV8cvZmnLJ9SFO73U7AlvB6KF5dVmep3kHmIUDYrY09nh8R/UmkTcErzx9l3
dt5+YYYbYUHE0qyc2eUu2FbXpipkLs0Nli8OUnV8IBEGBkmvUNZO7OCbs1k90p4IuRraRyN7rWeT
FLmuiWKG+hWskwx9r7D8QEjJXfL7U4iTyC796TawEyCy4TMgLG3V7mDPbcBWg4uidHBHTZQG0AeV
AzaubTMk1OSMdgzkStCLoecMKlanuGLx3Nbz6raieep6utxkFz65OHqSrcLLJAizgt44aoC0grIK
NnRC257mtGDmuCIp/HAg+fBFENYe9MLcL3aBYyonUBo3zknmu2h3kJUJr/eQOabE0Qf2gblFoSE0
wll4GmrIXtEHfbM7d5dKSePe2Lkozc2XEsl8g7fMDuFE0YErJrZyS5b1UJxkO3X3BHwbE0mHBNII
SXReahUdfTi157RlFy6n+F7jIsjvs3J9binr/eGkRGFm6hmHey2mb6lBU5Mx7+ODDVtxIFAvYLOu
9IyWfq7rPJKDQXcFfPJlpK3U88oD0Di2wRueVQng4Wu9nJneJN6t/a/cA8HXTFkhxV5R63IJ/zer
e7pAemCi4KQuzyHCq+VkY2ANxhn4rifFc7Q7ZV8IBwcli0sVWe0zBVLRSUqrO+Q6/F0+zUt/ozLd
NSYvhGKgQkNK+fMsh18zPvh6NZu44GLNE3Qct5+XoJYvZipN2ceVtjIefKheh8lSs+P1eyXPhfvj
HW6RjIiUabVM1IcNra5pG5JsaJiMZRetjyvtamkV9KhlI7ikUlD0ARDko4umGcY3DSUwenmpu+oW
8Dfoag1V0bsU3/I8F8x++kFX1Q+UylxwWpWC/gtdMoE/zjQh6FwVU3O/96Br2JCKaKfhjIsU2awx
kmtGhCJFSk8da62MrXimntCwKvzhOMVdHiVClhu3dTYuwKfDpF5vPji0Of2ob5xiwmVAE9AMvfrb
+iD9v4ls24kIhv+0Jvjf7hbp4W6RkWfN/vqfx/Lfy0UkfloLGH+O/t4v/X6gVlqgiZUfIxQQxRsg
4NKRj9YFXqMTKdevVL/v70YIgRzluyfCcMMbWQLdIZI49cPtFkZbigP1jxUPhWlgXqRj4WWLp/nA
oyV6axF+P79mNX//O50ZvJkvICgXoc5/sgq9MX6ugkn7QMBToM0w8uLprQI6DABgYKSLgFE8pBT4
wAGtgla/s9QiGPrIgf4GlovlPN4Drj0iduQOIMHXPEObPVoIRCxSszfFV0y2CLRA8xVzuR8vAiId
jiE4wDr5moF9957ZvFPPMv1qBt48AIY5qiuqFDabb7i3BTRNG7E3gKNBqRcPqzOwRSCrI20G9BHJ
P+BWVPjqp2cGPANjqQoN/PbnTZ5yQGYAzfp+7vSNG+HtrUC2EySpJdpK1E/vIGiq6CzgiDthcHvA
s5p9KXUQkN4Hv408Qv1gV47NgIdWj4HwClF4szqDswbEJqSupWyh4Yx0y7TB3rXXXX8LaN6ITgGi
CKYN80IAhyJyVHKrwD6HFIY9aL5pYfM6W8HBGoCAh6jYLEKz7AOyBpBnpc+D6DBCmgAlwJdJHi+C
Y43QsgLjj8Zp/QzuPNAYR9RypLaC6YzwfxAlQmmrfnoXA1C4EbejBqpxcP4x4jTgDKSmb4gCGCZf
E7PrfPusCyk9D9xs8+0PbvaIsuiyhsBUR66HNWwtfu389FaBmp7rOQh/1E/jiw7IEIChFjUwqU2g
uyOyXha4lGaS4pY5XgWXm9FFnQihp5czwgcOaBUED1TaHnIpUAJxAL42y9BzlB1vRHoQ8RG78ZPV
wbmIEJEEj0RqLxAqAn/USbQRd4qndzW6BoqGpBRQEmx+PjhXUcd1kT0Rpo06Yw3PbGfZWwXPHAER
NDh6w0sXUM+QNovmCLOvgtJrLULPVdY0c2RbnBXAQfV+G5ApADYlUEBSh4BrgdK4SI61MXPfIGIK
oOKh7/fTdRqYQdSsNpMlETCRF0HjCW7YG9cCnhF3MNFkG04OzyBCm5U1BaRRCZbABj6HhT0HkRQa
qSPiBJJo9TO8E0GnPenL0cUFENqmeEL10zeILhaDdDIJ55fLc2AnApaddBYJu2AIwBiVnfphcx07
Sg5mkeMClqk9MYNzmkEeCw6HlHUkhwBtWxeqmM00e7eDa3EiAJCCKGlWaXAnArCLfF5VIzwWpEI8
8PrpnwhvBJFYHJifqzSsE6F5OPSye0EdgbIjcfoSO3RPhKcRYAlVAbd1qgd3IlAqFa0dpU6ECSxV
QMiJo986EeDz4DSJm0Q8w7spBYZQdhUsnGZRSji6A46to+2NUNkGXQ/LsH6GtxdU4lzJVRAZFcwj
a9A9CY49coCp00e6nf3gAieMomBGSJ0EwyCfxBQ5VY1V7HtLIuFC7EjVqdkDgzsJuooOvOQqmPqI
HDp1d3yF+undkBSdUbAm79jutgGFT8i0S0fPHAFES/CX2U/103OTRKUF9wDAfbsJBucgcF+JXg1S
R0GUnamjGKALXl8Fb8TN6UB5bKsQgzsKkCwEUU1qFYSzKIgVbIjXj4I7EulXi2xD8/PBmUVQKEaz
QSVCaZxBq27j/rpBQOWJWJrkIrLt9WZp4rUh2QW8eelQ2hxxMXDuzfZE9C4H5EBGULiIsARtg203
rPnbzUv9/V3AtcD1r9M6pE0V9OZPxY10CmoPz1CN4VkEuDWyFgFnGcwZMTR9zZun6yi5HnAcyFrk
Fxu7OUCLYAv+spRdpO5I/RmRNRIKr60CNyfxpWBktHdkcx0N6ESgcNMCpv7+iTAs8GfEx9DlXr0j
Sa6JPi0CkdD8fHh2AfKDrNNMuhkRSFGDfv12oP7GTyA90kenfgZ3IuAsC2ih3InAOhIZCwmIV/cC
vtKIRYLfBlq/fgZ3R5iYbtlVIICixkhxgS7i7SyPg2hqfKwCjiNArcHNX4BMZedPaATJHxJGO/1f
QydL8BwFYrF+hncWqLzIekrckSpKOPzTdxEoz0IvRvGqvTYGFzqJLIJ0/Q1HkYo+PO42KGCrdw4B
lyNmlwptu9+GdC3CMG/8NolrkXCB9AHYrDY07AXQNWbXIauq28NzES2UamWNAM4RCoSII77x/ddG
UJQy2gzD4NwCA0de9hSQRgGzzyKQNayf3ilwVaCaeAUI3PzXbsF/cGBe+DATFAmeaiZMsMheI8y8
9QvPHJBff97yPy6e/vdfgujS+UVBjGk+e1FTdMR//9XBNNdx4dEPn+PE+nPav95O8NeP7nzW86ye
/+d5sEjn6aOPzDg0mkP7mi9dQB/mm3lHnaKmZvx8k1+0L14coj8M/Hp70Zfp/81x0wB9mu4L13wC
6RdO1/TsmWedpagB2rIjT+Zh8CNKt0HnrRvcs/TYURil86fo+K0bUL38yKgAPebB4y7vDF5TV2QH
P1mEqKKki+ORG/Sv9MitRMu76Me7SQSx8KG77A28VPZTTln14KnzfbaYRdmRzxZRuuy+couAkx35
bR0aySN58TT3OxtQa9Basi98EYbBNgq6J7IBQkkPvX0K5j0r0sBqpEeOiu62aHg+ssO+/9U2NQAY
6YEZYPe4PhyfxBZPITv0VbRDbqK/zE19Xnbs63mw7VgPkIui1is/bnoI59un55Hqy7wpoMoPnWXz
R3+XLfK8s6fb4pz0+MEj0unzLuG2wQHID81dkEV5Z2e3kFT5sbMs4N84DjqL3mD9/onRo13aH1pU
A6WHjrZ5b3O33A3ZkT8sHtJ+c/a2eCc/9H7evbfaSpD8wMW78/kmzvyge60zvuA7/xPjXy7SbNGx
VGi0CPzbPzH49aIMHjvXGIOL6tA/Mfj3KF0/j1SbFJoxaM//oyHNd4KBo1Dzd072B3Sm/HeTeRpx
U3YPZ8MdkH73+gNO5uv+2ScUJCkmO/yNH3RXvMk7Sw+7DvFIulFNy7CTHjpdLPuaBnV+VHbgj4vt
Fg2T/bwXJrSEINnh7/zoafHuIvvlbmuym7LDf4p2b2zEFn/zz3zArxuxTczJDv+Z1V8gX95xKdpa
kPzYZTeqbIGasuN+yef+8xEUNgWYmsjRyQ77dZFuuNmeB6pHbpK/0iMHRDa97d2iMWSHvp9z79Cd
uXs0oTKIrJ304Issf/f1tZdv8mHS4wfZY0Q3yY7nZjRFaemxDxG6pcvnRai/zaas9fuRX8s0vUAX
fs0/PcujvPbXusk18RuP4WKe/vV/AAAA//8=</cx:binary>
              </cx:geoCache>
            </cx:geography>
          </cx:layoutPr>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2.emf"/><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1.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22860</xdr:colOff>
      <xdr:row>5</xdr:row>
      <xdr:rowOff>83820</xdr:rowOff>
    </xdr:from>
    <xdr:to>
      <xdr:col>11</xdr:col>
      <xdr:colOff>327660</xdr:colOff>
      <xdr:row>20</xdr:row>
      <xdr:rowOff>83820</xdr:rowOff>
    </xdr:to>
    <xdr:graphicFrame macro="">
      <xdr:nvGraphicFramePr>
        <xdr:cNvPr id="2" name="Chart 1">
          <a:extLst>
            <a:ext uri="{FF2B5EF4-FFF2-40B4-BE49-F238E27FC236}">
              <a16:creationId xmlns:a16="http://schemas.microsoft.com/office/drawing/2014/main" id="{DD3F861F-E154-5240-573F-8661B0CEB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426720</xdr:colOff>
      <xdr:row>5</xdr:row>
      <xdr:rowOff>80010</xdr:rowOff>
    </xdr:from>
    <xdr:to>
      <xdr:col>14</xdr:col>
      <xdr:colOff>121920</xdr:colOff>
      <xdr:row>20</xdr:row>
      <xdr:rowOff>80010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A0F57B-76B1-79E7-7C28-92BF4F992C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7740" y="9944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228600</xdr:colOff>
      <xdr:row>3</xdr:row>
      <xdr:rowOff>114300</xdr:rowOff>
    </xdr:from>
    <xdr:to>
      <xdr:col>11</xdr:col>
      <xdr:colOff>228600</xdr:colOff>
      <xdr:row>17</xdr:row>
      <xdr:rowOff>20955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32955D0-6B08-2DA1-C959-C405876391E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98820" y="662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6</xdr:row>
      <xdr:rowOff>45720</xdr:rowOff>
    </xdr:from>
    <xdr:to>
      <xdr:col>12</xdr:col>
      <xdr:colOff>99060</xdr:colOff>
      <xdr:row>19</xdr:row>
      <xdr:rowOff>135255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E17ECC90-4174-E3D3-C646-C334F747CEE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27888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579120</xdr:colOff>
      <xdr:row>8</xdr:row>
      <xdr:rowOff>160020</xdr:rowOff>
    </xdr:from>
    <xdr:to>
      <xdr:col>12</xdr:col>
      <xdr:colOff>579120</xdr:colOff>
      <xdr:row>22</xdr:row>
      <xdr:rowOff>66675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DFCF02F-6274-21E8-A0D2-79A170E05B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58940" y="1623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5</xdr:row>
      <xdr:rowOff>83820</xdr:rowOff>
    </xdr:from>
    <xdr:to>
      <xdr:col>11</xdr:col>
      <xdr:colOff>548640</xdr:colOff>
      <xdr:row>20</xdr:row>
      <xdr:rowOff>83820</xdr:rowOff>
    </xdr:to>
    <xdr:graphicFrame macro="">
      <xdr:nvGraphicFramePr>
        <xdr:cNvPr id="2" name="Chart 1">
          <a:extLst>
            <a:ext uri="{FF2B5EF4-FFF2-40B4-BE49-F238E27FC236}">
              <a16:creationId xmlns:a16="http://schemas.microsoft.com/office/drawing/2014/main" id="{951B9C5A-99EB-CCE4-6735-06009DD2B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350520</xdr:colOff>
      <xdr:row>34</xdr:row>
      <xdr:rowOff>80010</xdr:rowOff>
    </xdr:from>
    <xdr:to>
      <xdr:col>14</xdr:col>
      <xdr:colOff>45720</xdr:colOff>
      <xdr:row>49</xdr:row>
      <xdr:rowOff>80010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65F005A-7FA2-7E16-488D-21723636F3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62979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5</xdr:row>
      <xdr:rowOff>83820</xdr:rowOff>
    </xdr:from>
    <xdr:to>
      <xdr:col>11</xdr:col>
      <xdr:colOff>594360</xdr:colOff>
      <xdr:row>20</xdr:row>
      <xdr:rowOff>83820</xdr:rowOff>
    </xdr:to>
    <xdr:graphicFrame macro="">
      <xdr:nvGraphicFramePr>
        <xdr:cNvPr id="2" name="Chart 1">
          <a:extLst>
            <a:ext uri="{FF2B5EF4-FFF2-40B4-BE49-F238E27FC236}">
              <a16:creationId xmlns:a16="http://schemas.microsoft.com/office/drawing/2014/main" id="{F6B815A5-C98E-FDB4-0100-02285B680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121920</xdr:colOff>
      <xdr:row>24</xdr:row>
      <xdr:rowOff>45720</xdr:rowOff>
    </xdr:from>
    <xdr:to>
      <xdr:col>2</xdr:col>
      <xdr:colOff>563880</xdr:colOff>
      <xdr:row>29</xdr:row>
      <xdr:rowOff>129540</xdr:rowOff>
    </xdr:to>
    <xdr:graphicFrame macro="">
      <xdr:nvGraphicFramePr>
        <xdr:cNvPr id="2" name="Chart 1">
          <a:extLst>
            <a:ext uri="{FF2B5EF4-FFF2-40B4-BE49-F238E27FC236}">
              <a16:creationId xmlns:a16="http://schemas.microsoft.com/office/drawing/2014/main" id="{2503E12D-F9ED-AB06-4888-D8CF2327D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23</xdr:row>
      <xdr:rowOff>41910</xdr:rowOff>
    </xdr:from>
    <xdr:to>
      <xdr:col>6</xdr:col>
      <xdr:colOff>91440</xdr:colOff>
      <xdr:row>29</xdr:row>
      <xdr:rowOff>7620</xdr:rowOff>
    </xdr:to>
    <xdr:graphicFrame macro="">
      <xdr:nvGraphicFramePr>
        <xdr:cNvPr id="3" name="Chart 2">
          <a:extLst>
            <a:ext uri="{FF2B5EF4-FFF2-40B4-BE49-F238E27FC236}">
              <a16:creationId xmlns:a16="http://schemas.microsoft.com/office/drawing/2014/main" id="{021D37FB-CF1E-77B1-5965-52B79BAD2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419100</xdr:colOff>
      <xdr:row>22</xdr:row>
      <xdr:rowOff>0</xdr:rowOff>
    </xdr:from>
    <xdr:to>
      <xdr:col>8</xdr:col>
      <xdr:colOff>967740</xdr:colOff>
      <xdr:row>28</xdr:row>
      <xdr:rowOff>38100</xdr:rowOff>
    </xdr:to>
    <xdr:graphicFrame macro="">
      <xdr:nvGraphicFramePr>
        <xdr:cNvPr id="4" name="Chart 3">
          <a:extLst>
            <a:ext uri="{FF2B5EF4-FFF2-40B4-BE49-F238E27FC236}">
              <a16:creationId xmlns:a16="http://schemas.microsoft.com/office/drawing/2014/main" id="{9B4E52CE-D875-44C2-4617-90A42BABF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327660</xdr:colOff>
      <xdr:row>21</xdr:row>
      <xdr:rowOff>144780</xdr:rowOff>
    </xdr:from>
    <xdr:to>
      <xdr:col>12</xdr:col>
      <xdr:colOff>480060</xdr:colOff>
      <xdr:row>28</xdr:row>
      <xdr:rowOff>15240</xdr:rowOff>
    </xdr:to>
    <xdr:graphicFrame macro="">
      <xdr:nvGraphicFramePr>
        <xdr:cNvPr id="5" name="Chart 4">
          <a:extLst>
            <a:ext uri="{FF2B5EF4-FFF2-40B4-BE49-F238E27FC236}">
              <a16:creationId xmlns:a16="http://schemas.microsoft.com/office/drawing/2014/main" id="{336A4298-E975-CE30-1837-FC5FAB24D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137160</xdr:colOff>
      <xdr:row>21</xdr:row>
      <xdr:rowOff>53340</xdr:rowOff>
    </xdr:from>
    <xdr:to>
      <xdr:col>15</xdr:col>
      <xdr:colOff>68580</xdr:colOff>
      <xdr:row>29</xdr:row>
      <xdr:rowOff>144780</xdr:rowOff>
    </xdr:to>
    <xdr:graphicFrame macro="">
      <xdr:nvGraphicFramePr>
        <xdr:cNvPr id="6" name="Chart 5">
          <a:extLst>
            <a:ext uri="{FF2B5EF4-FFF2-40B4-BE49-F238E27FC236}">
              <a16:creationId xmlns:a16="http://schemas.microsoft.com/office/drawing/2014/main" id="{E312C357-6B99-3394-0383-17E97B3EC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142874</xdr:colOff>
      <xdr:row>0</xdr:row>
      <xdr:rowOff>76200</xdr:rowOff>
    </xdr:from>
    <xdr:ext cx="11917747"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42874" y="76200"/>
          <a:ext cx="11917747"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114299</xdr:colOff>
      <xdr:row>10</xdr:row>
      <xdr:rowOff>131445</xdr:rowOff>
    </xdr:from>
    <xdr:ext cx="12226597" cy="2103120"/>
    <xdr:grpSp>
      <xdr:nvGrpSpPr>
        <xdr:cNvPr id="2" name="Shape 2">
          <a:extLst>
            <a:ext uri="{FF2B5EF4-FFF2-40B4-BE49-F238E27FC236}">
              <a16:creationId xmlns:a16="http://schemas.microsoft.com/office/drawing/2014/main" id="{00000000-0008-0000-0100-000002000000}"/>
            </a:ext>
          </a:extLst>
        </xdr:cNvPr>
        <xdr:cNvGrpSpPr/>
      </xdr:nvGrpSpPr>
      <xdr:grpSpPr>
        <a:xfrm>
          <a:off x="114299" y="1905966"/>
          <a:ext cx="12226597" cy="2103120"/>
          <a:chOff x="0" y="2705580"/>
          <a:chExt cx="10692000" cy="210312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05580"/>
            <a:ext cx="10692000" cy="2103120"/>
            <a:chOff x="152400" y="1922145"/>
            <a:chExt cx="12515850" cy="227838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76381" y="1922145"/>
              <a:ext cx="4965129" cy="2219325"/>
              <a:chOff x="176381" y="1922145"/>
              <a:chExt cx="4965129"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76381" y="1922145"/>
                <a:ext cx="4965129"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353915" y="201231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189839" y="1930400"/>
              <a:ext cx="4305300" cy="2219325"/>
              <a:chOff x="5189839" y="1930400"/>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189839" y="1930400"/>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387537" y="1975485"/>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558867" y="1953100"/>
              <a:ext cx="2929243" cy="2189638"/>
              <a:chOff x="9558867" y="1848405"/>
              <a:chExt cx="2929243" cy="2180281"/>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558867" y="1848405"/>
                <a:ext cx="2929243" cy="2180281"/>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662955" y="1928354"/>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135255</xdr:colOff>
      <xdr:row>22</xdr:row>
      <xdr:rowOff>123825</xdr:rowOff>
    </xdr:from>
    <xdr:ext cx="4832985"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135255" y="3979545"/>
          <a:ext cx="4832985"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358140</xdr:colOff>
      <xdr:row>23</xdr:row>
      <xdr:rowOff>28575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358140" y="405955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266700</xdr:colOff>
      <xdr:row>22</xdr:row>
      <xdr:rowOff>140970</xdr:rowOff>
    </xdr:from>
    <xdr:ext cx="4046220"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021580" y="3996690"/>
          <a:ext cx="404622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512445</xdr:colOff>
      <xdr:row>23</xdr:row>
      <xdr:rowOff>41910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267325" y="407289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15</xdr:col>
      <xdr:colOff>175260</xdr:colOff>
      <xdr:row>22</xdr:row>
      <xdr:rowOff>110490</xdr:rowOff>
    </xdr:from>
    <xdr:ext cx="3063240"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9090660" y="3966210"/>
          <a:ext cx="306324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531495</xdr:colOff>
      <xdr:row>23</xdr:row>
      <xdr:rowOff>19050</xdr:rowOff>
    </xdr:from>
    <xdr:ext cx="1022985" cy="232410"/>
    <xdr:sp macro="" textlink="">
      <xdr:nvSpPr>
        <xdr:cNvPr id="20" name="Shape 20">
          <a:extLst>
            <a:ext uri="{FF2B5EF4-FFF2-40B4-BE49-F238E27FC236}">
              <a16:creationId xmlns:a16="http://schemas.microsoft.com/office/drawing/2014/main" id="{00000000-0008-0000-0100-000014000000}"/>
            </a:ext>
          </a:extLst>
        </xdr:cNvPr>
        <xdr:cNvSpPr/>
      </xdr:nvSpPr>
      <xdr:spPr>
        <a:xfrm>
          <a:off x="9446895" y="4050030"/>
          <a:ext cx="1022985" cy="23241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140219</xdr:colOff>
      <xdr:row>2</xdr:row>
      <xdr:rowOff>68580</xdr:rowOff>
    </xdr:from>
    <xdr:ext cx="11964195" cy="1445893"/>
    <xdr:grpSp>
      <xdr:nvGrpSpPr>
        <xdr:cNvPr id="21" name="Shape 2">
          <a:extLst>
            <a:ext uri="{FF2B5EF4-FFF2-40B4-BE49-F238E27FC236}">
              <a16:creationId xmlns:a16="http://schemas.microsoft.com/office/drawing/2014/main" id="{00000000-0008-0000-0100-000015000000}"/>
            </a:ext>
          </a:extLst>
        </xdr:cNvPr>
        <xdr:cNvGrpSpPr/>
      </xdr:nvGrpSpPr>
      <xdr:grpSpPr>
        <a:xfrm>
          <a:off x="140219" y="423484"/>
          <a:ext cx="11964195" cy="1445893"/>
          <a:chOff x="-2406" y="3060863"/>
          <a:chExt cx="10822123" cy="1445893"/>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2406" y="3060863"/>
            <a:ext cx="10822123" cy="1445893"/>
            <a:chOff x="149586" y="453254"/>
            <a:chExt cx="12650750" cy="1390896"/>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400" y="453254"/>
              <a:ext cx="5025684" cy="1390896"/>
              <a:chOff x="152400" y="459938"/>
              <a:chExt cx="5361983" cy="1366539"/>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2847382" y="721577"/>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149586" y="453254"/>
              <a:ext cx="5040370" cy="1383567"/>
              <a:chOff x="-2578822" y="459938"/>
              <a:chExt cx="5398222"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2578822" y="714375"/>
                <a:ext cx="2684537"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591875" cy="1383567"/>
              <a:chOff x="152399" y="459938"/>
              <a:chExt cx="2830016"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830016"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768333"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1</xdr:col>
      <xdr:colOff>38100</xdr:colOff>
      <xdr:row>3</xdr:row>
      <xdr:rowOff>152400</xdr:rowOff>
    </xdr:from>
    <xdr:to>
      <xdr:col>3</xdr:col>
      <xdr:colOff>381000</xdr:colOff>
      <xdr:row>5</xdr:row>
      <xdr:rowOff>129540</xdr:rowOff>
    </xdr:to>
    <xdr:sp macro="" textlink="kpi!B17">
      <xdr:nvSpPr>
        <xdr:cNvPr id="39" name="TextBox 38">
          <a:extLst>
            <a:ext uri="{FF2B5EF4-FFF2-40B4-BE49-F238E27FC236}">
              <a16:creationId xmlns:a16="http://schemas.microsoft.com/office/drawing/2014/main" id="{1B001AA7-57D9-9572-CEC2-A624E9C542A8}"/>
            </a:ext>
          </a:extLst>
        </xdr:cNvPr>
        <xdr:cNvSpPr txBox="1"/>
      </xdr:nvSpPr>
      <xdr:spPr>
        <a:xfrm>
          <a:off x="632460" y="678180"/>
          <a:ext cx="1531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9F0738-E842-4FC0-9A0C-1121FA0722FA}" type="TxLink">
            <a:rPr lang="en-US" sz="1600" b="0" i="0" u="none" strike="noStrike">
              <a:solidFill>
                <a:schemeClr val="bg2"/>
              </a:solidFill>
              <a:latin typeface="Calibri"/>
              <a:ea typeface="Calibri"/>
              <a:cs typeface="Calibri"/>
            </a:rPr>
            <a:pPr/>
            <a:t> $22,97,200.86 </a:t>
          </a:fld>
          <a:endParaRPr lang="en-IN" sz="1600">
            <a:solidFill>
              <a:schemeClr val="bg2"/>
            </a:solidFill>
          </a:endParaRPr>
        </a:p>
      </xdr:txBody>
    </xdr:sp>
    <xdr:clientData/>
  </xdr:twoCellAnchor>
  <xdr:twoCellAnchor>
    <xdr:from>
      <xdr:col>1</xdr:col>
      <xdr:colOff>79259</xdr:colOff>
      <xdr:row>5</xdr:row>
      <xdr:rowOff>53340</xdr:rowOff>
    </xdr:from>
    <xdr:to>
      <xdr:col>3</xdr:col>
      <xdr:colOff>228600</xdr:colOff>
      <xdr:row>7</xdr:row>
      <xdr:rowOff>167640</xdr:rowOff>
    </xdr:to>
    <xdr:graphicFrame macro="">
      <xdr:nvGraphicFramePr>
        <xdr:cNvPr id="40" name="Chart 39">
          <a:extLst>
            <a:ext uri="{FF2B5EF4-FFF2-40B4-BE49-F238E27FC236}">
              <a16:creationId xmlns:a16="http://schemas.microsoft.com/office/drawing/2014/main" id="{D07824C0-26F3-4790-9CA5-3CCE31B74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403860</xdr:colOff>
      <xdr:row>8</xdr:row>
      <xdr:rowOff>83820</xdr:rowOff>
    </xdr:from>
    <xdr:to>
      <xdr:col>3</xdr:col>
      <xdr:colOff>60960</xdr:colOff>
      <xdr:row>9</xdr:row>
      <xdr:rowOff>152400</xdr:rowOff>
    </xdr:to>
    <xdr:sp macro="" textlink="">
      <xdr:nvSpPr>
        <xdr:cNvPr id="41" name="TextBox 40">
          <a:extLst>
            <a:ext uri="{FF2B5EF4-FFF2-40B4-BE49-F238E27FC236}">
              <a16:creationId xmlns:a16="http://schemas.microsoft.com/office/drawing/2014/main" id="{C02B5F3D-9FC6-FCA0-2C25-88E5751CDA2F}"/>
            </a:ext>
          </a:extLst>
        </xdr:cNvPr>
        <xdr:cNvSpPr txBox="1"/>
      </xdr:nvSpPr>
      <xdr:spPr>
        <a:xfrm>
          <a:off x="403860" y="1485900"/>
          <a:ext cx="1440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2"/>
              </a:solidFill>
            </a:rPr>
            <a:t>YOY</a:t>
          </a:r>
          <a:r>
            <a:rPr lang="en-IN" sz="1100" baseline="0">
              <a:solidFill>
                <a:schemeClr val="bg2"/>
              </a:solidFill>
            </a:rPr>
            <a:t> </a:t>
          </a:r>
          <a:r>
            <a:rPr lang="en-IN" sz="1400" baseline="0">
              <a:solidFill>
                <a:schemeClr val="bg2"/>
              </a:solidFill>
            </a:rPr>
            <a:t>GROWTH</a:t>
          </a:r>
          <a:endParaRPr lang="en-IN" sz="1400">
            <a:solidFill>
              <a:schemeClr val="bg2"/>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381000</xdr:colOff>
          <xdr:row>8</xdr:row>
          <xdr:rowOff>152400</xdr:rowOff>
        </xdr:from>
        <xdr:to>
          <xdr:col>3</xdr:col>
          <xdr:colOff>403860</xdr:colOff>
          <xdr:row>9</xdr:row>
          <xdr:rowOff>167640</xdr:rowOff>
        </xdr:to>
        <xdr:pic>
          <xdr:nvPicPr>
            <xdr:cNvPr id="43" name="Picture 42">
              <a:extLst>
                <a:ext uri="{FF2B5EF4-FFF2-40B4-BE49-F238E27FC236}">
                  <a16:creationId xmlns:a16="http://schemas.microsoft.com/office/drawing/2014/main" id="{2F1385D9-3A55-FF59-0BC5-172FE10C6570}"/>
                </a:ext>
              </a:extLst>
            </xdr:cNvPr>
            <xdr:cNvPicPr>
              <a:picLocks noChangeAspect="1" noChangeArrowheads="1"/>
              <a:extLst>
                <a:ext uri="{84589F7E-364E-4C9E-8A38-B11213B215E9}">
                  <a14:cameraTool cellRange="'kpi yoy'!$I$6" spid="_x0000_s1254"/>
                </a:ext>
              </a:extLst>
            </xdr:cNvPicPr>
          </xdr:nvPicPr>
          <xdr:blipFill>
            <a:blip xmlns:r="http://schemas.openxmlformats.org/officeDocument/2006/relationships" r:embed="rId2"/>
            <a:srcRect/>
            <a:stretch>
              <a:fillRect/>
            </a:stretch>
          </xdr:blipFill>
          <xdr:spPr bwMode="auto">
            <a:xfrm>
              <a:off x="1569720" y="155448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99060</xdr:colOff>
      <xdr:row>3</xdr:row>
      <xdr:rowOff>144780</xdr:rowOff>
    </xdr:from>
    <xdr:to>
      <xdr:col>7</xdr:col>
      <xdr:colOff>381000</xdr:colOff>
      <xdr:row>5</xdr:row>
      <xdr:rowOff>91440</xdr:rowOff>
    </xdr:to>
    <xdr:sp macro="" textlink="kpi!F18">
      <xdr:nvSpPr>
        <xdr:cNvPr id="44" name="TextBox 43">
          <a:extLst>
            <a:ext uri="{FF2B5EF4-FFF2-40B4-BE49-F238E27FC236}">
              <a16:creationId xmlns:a16="http://schemas.microsoft.com/office/drawing/2014/main" id="{7FAFEBC5-DDDD-5356-52F6-41BD34EB9182}"/>
            </a:ext>
          </a:extLst>
        </xdr:cNvPr>
        <xdr:cNvSpPr txBox="1"/>
      </xdr:nvSpPr>
      <xdr:spPr>
        <a:xfrm>
          <a:off x="3070860" y="670560"/>
          <a:ext cx="14706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07B09C-DA93-4DE1-AF63-9A62DC86CDBC}" type="TxLink">
            <a:rPr lang="en-US" sz="1600" b="0" i="0" u="none" strike="noStrike">
              <a:solidFill>
                <a:schemeClr val="bg1"/>
              </a:solidFill>
              <a:latin typeface="Calibri"/>
              <a:ea typeface="Calibri"/>
              <a:cs typeface="Calibri"/>
            </a:rPr>
            <a:pPr/>
            <a:t> $2,86,397.02 </a:t>
          </a:fld>
          <a:endParaRPr lang="en-IN" sz="1600">
            <a:solidFill>
              <a:schemeClr val="bg1"/>
            </a:solidFill>
          </a:endParaRPr>
        </a:p>
      </xdr:txBody>
    </xdr:sp>
    <xdr:clientData/>
  </xdr:twoCellAnchor>
  <xdr:twoCellAnchor>
    <xdr:from>
      <xdr:col>9</xdr:col>
      <xdr:colOff>361199</xdr:colOff>
      <xdr:row>3</xdr:row>
      <xdr:rowOff>121920</xdr:rowOff>
    </xdr:from>
    <xdr:to>
      <xdr:col>12</xdr:col>
      <xdr:colOff>48779</xdr:colOff>
      <xdr:row>5</xdr:row>
      <xdr:rowOff>83820</xdr:rowOff>
    </xdr:to>
    <xdr:sp macro="" textlink="kpi!I17">
      <xdr:nvSpPr>
        <xdr:cNvPr id="45" name="TextBox 44">
          <a:extLst>
            <a:ext uri="{FF2B5EF4-FFF2-40B4-BE49-F238E27FC236}">
              <a16:creationId xmlns:a16="http://schemas.microsoft.com/office/drawing/2014/main" id="{D16695BC-7690-469F-96F6-0BB096E559AF}"/>
            </a:ext>
          </a:extLst>
        </xdr:cNvPr>
        <xdr:cNvSpPr txBox="1"/>
      </xdr:nvSpPr>
      <xdr:spPr>
        <a:xfrm>
          <a:off x="5710439" y="647700"/>
          <a:ext cx="14706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0581BB-A70F-46C7-B8EA-7C5F66AE0EFE}" type="TxLink">
            <a:rPr lang="en-US" sz="1600" b="0" i="0" u="none" strike="noStrike">
              <a:solidFill>
                <a:schemeClr val="bg1"/>
              </a:solidFill>
              <a:latin typeface="Calibri"/>
              <a:ea typeface="Calibri"/>
              <a:cs typeface="Calibri"/>
            </a:rPr>
            <a:pPr/>
            <a:t>#37873</a:t>
          </a:fld>
          <a:endParaRPr lang="en-IN" sz="1600">
            <a:solidFill>
              <a:schemeClr val="bg1"/>
            </a:solidFill>
          </a:endParaRPr>
        </a:p>
      </xdr:txBody>
    </xdr:sp>
    <xdr:clientData/>
  </xdr:twoCellAnchor>
  <xdr:twoCellAnchor>
    <xdr:from>
      <xdr:col>17</xdr:col>
      <xdr:colOff>307859</xdr:colOff>
      <xdr:row>3</xdr:row>
      <xdr:rowOff>137160</xdr:rowOff>
    </xdr:from>
    <xdr:to>
      <xdr:col>19</xdr:col>
      <xdr:colOff>589799</xdr:colOff>
      <xdr:row>5</xdr:row>
      <xdr:rowOff>91440</xdr:rowOff>
    </xdr:to>
    <xdr:sp macro="" textlink="kpi!O17">
      <xdr:nvSpPr>
        <xdr:cNvPr id="47" name="TextBox 46">
          <a:extLst>
            <a:ext uri="{FF2B5EF4-FFF2-40B4-BE49-F238E27FC236}">
              <a16:creationId xmlns:a16="http://schemas.microsoft.com/office/drawing/2014/main" id="{C6656566-2433-4732-9DDE-1CD371625EF3}"/>
            </a:ext>
          </a:extLst>
        </xdr:cNvPr>
        <xdr:cNvSpPr txBox="1"/>
      </xdr:nvSpPr>
      <xdr:spPr>
        <a:xfrm>
          <a:off x="10411979" y="662940"/>
          <a:ext cx="14706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1640B4-7734-4FAE-99EA-BF84365C9900}" type="TxLink">
            <a:rPr lang="en-US" sz="1600" b="0" i="0" u="none" strike="noStrike">
              <a:solidFill>
                <a:schemeClr val="bg2"/>
              </a:solidFill>
              <a:latin typeface="Calibri"/>
              <a:ea typeface="Calibri"/>
              <a:cs typeface="Calibri"/>
            </a:rPr>
            <a:pPr/>
            <a:t>12.47%</a:t>
          </a:fld>
          <a:endParaRPr lang="en-IN" sz="1600">
            <a:solidFill>
              <a:schemeClr val="bg2"/>
            </a:solidFill>
          </a:endParaRPr>
        </a:p>
      </xdr:txBody>
    </xdr:sp>
    <xdr:clientData/>
  </xdr:twoCellAnchor>
  <xdr:twoCellAnchor>
    <xdr:from>
      <xdr:col>13</xdr:col>
      <xdr:colOff>304800</xdr:colOff>
      <xdr:row>3</xdr:row>
      <xdr:rowOff>152400</xdr:rowOff>
    </xdr:from>
    <xdr:to>
      <xdr:col>15</xdr:col>
      <xdr:colOff>586740</xdr:colOff>
      <xdr:row>5</xdr:row>
      <xdr:rowOff>60960</xdr:rowOff>
    </xdr:to>
    <xdr:sp macro="" textlink="kpi!L17">
      <xdr:nvSpPr>
        <xdr:cNvPr id="48" name="TextBox 47">
          <a:extLst>
            <a:ext uri="{FF2B5EF4-FFF2-40B4-BE49-F238E27FC236}">
              <a16:creationId xmlns:a16="http://schemas.microsoft.com/office/drawing/2014/main" id="{D48FEE1B-4CB1-48AC-B5F0-9DDE7A6F9018}"/>
            </a:ext>
          </a:extLst>
        </xdr:cNvPr>
        <xdr:cNvSpPr txBox="1"/>
      </xdr:nvSpPr>
      <xdr:spPr>
        <a:xfrm>
          <a:off x="8031480" y="678180"/>
          <a:ext cx="14706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7C85AC-B8E8-4F41-8B89-3A30743CA955}" type="TxLink">
            <a:rPr lang="en-US" sz="1600" b="0" i="0" u="none" strike="noStrike">
              <a:solidFill>
                <a:schemeClr val="bg2"/>
              </a:solidFill>
              <a:latin typeface="Calibri"/>
              <a:ea typeface="Calibri"/>
              <a:cs typeface="Calibri"/>
            </a:rPr>
            <a:pPr/>
            <a:t>#9994</a:t>
          </a:fld>
          <a:endParaRPr lang="en-IN" sz="1600">
            <a:solidFill>
              <a:schemeClr val="bg2"/>
            </a:solidFill>
          </a:endParaRPr>
        </a:p>
      </xdr:txBody>
    </xdr:sp>
    <xdr:clientData/>
  </xdr:twoCellAnchor>
  <xdr:twoCellAnchor>
    <xdr:from>
      <xdr:col>4</xdr:col>
      <xdr:colOff>231659</xdr:colOff>
      <xdr:row>6</xdr:row>
      <xdr:rowOff>121920</xdr:rowOff>
    </xdr:from>
    <xdr:to>
      <xdr:col>8</xdr:col>
      <xdr:colOff>124979</xdr:colOff>
      <xdr:row>8</xdr:row>
      <xdr:rowOff>91440</xdr:rowOff>
    </xdr:to>
    <xdr:graphicFrame macro="">
      <xdr:nvGraphicFramePr>
        <xdr:cNvPr id="49" name="Chart 48">
          <a:extLst>
            <a:ext uri="{FF2B5EF4-FFF2-40B4-BE49-F238E27FC236}">
              <a16:creationId xmlns:a16="http://schemas.microsoft.com/office/drawing/2014/main" id="{4B128667-78BC-4070-8ED5-78CE94460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429779</xdr:colOff>
      <xdr:row>4</xdr:row>
      <xdr:rowOff>160020</xdr:rowOff>
    </xdr:from>
    <xdr:to>
      <xdr:col>12</xdr:col>
      <xdr:colOff>64019</xdr:colOff>
      <xdr:row>11</xdr:row>
      <xdr:rowOff>68580</xdr:rowOff>
    </xdr:to>
    <xdr:graphicFrame macro="">
      <xdr:nvGraphicFramePr>
        <xdr:cNvPr id="50" name="Chart 49">
          <a:extLst>
            <a:ext uri="{FF2B5EF4-FFF2-40B4-BE49-F238E27FC236}">
              <a16:creationId xmlns:a16="http://schemas.microsoft.com/office/drawing/2014/main" id="{F0057C4E-8BE6-4BC7-8ED3-DC19F7752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457200</xdr:colOff>
      <xdr:row>2</xdr:row>
      <xdr:rowOff>144780</xdr:rowOff>
    </xdr:from>
    <xdr:to>
      <xdr:col>15</xdr:col>
      <xdr:colOff>571500</xdr:colOff>
      <xdr:row>8</xdr:row>
      <xdr:rowOff>60960</xdr:rowOff>
    </xdr:to>
    <xdr:graphicFrame macro="">
      <xdr:nvGraphicFramePr>
        <xdr:cNvPr id="51" name="Chart 50">
          <a:extLst>
            <a:ext uri="{FF2B5EF4-FFF2-40B4-BE49-F238E27FC236}">
              <a16:creationId xmlns:a16="http://schemas.microsoft.com/office/drawing/2014/main" id="{CAF046BD-FA64-4929-A834-95829B8B6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304799</xdr:colOff>
      <xdr:row>4</xdr:row>
      <xdr:rowOff>0</xdr:rowOff>
    </xdr:from>
    <xdr:to>
      <xdr:col>19</xdr:col>
      <xdr:colOff>384058</xdr:colOff>
      <xdr:row>9</xdr:row>
      <xdr:rowOff>45720</xdr:rowOff>
    </xdr:to>
    <xdr:graphicFrame macro="">
      <xdr:nvGraphicFramePr>
        <xdr:cNvPr id="52" name="Chart 51">
          <a:extLst>
            <a:ext uri="{FF2B5EF4-FFF2-40B4-BE49-F238E27FC236}">
              <a16:creationId xmlns:a16="http://schemas.microsoft.com/office/drawing/2014/main" id="{7979C0C5-56B5-4D0F-A82D-EBA8FF1E5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365760</xdr:colOff>
      <xdr:row>8</xdr:row>
      <xdr:rowOff>76200</xdr:rowOff>
    </xdr:from>
    <xdr:to>
      <xdr:col>7</xdr:col>
      <xdr:colOff>220980</xdr:colOff>
      <xdr:row>9</xdr:row>
      <xdr:rowOff>167640</xdr:rowOff>
    </xdr:to>
    <xdr:sp macro="" textlink="">
      <xdr:nvSpPr>
        <xdr:cNvPr id="55" name="TextBox 54">
          <a:extLst>
            <a:ext uri="{FF2B5EF4-FFF2-40B4-BE49-F238E27FC236}">
              <a16:creationId xmlns:a16="http://schemas.microsoft.com/office/drawing/2014/main" id="{699EE7AB-DD23-8C86-A981-F5EAC24EC80E}"/>
            </a:ext>
          </a:extLst>
        </xdr:cNvPr>
        <xdr:cNvSpPr txBox="1"/>
      </xdr:nvSpPr>
      <xdr:spPr>
        <a:xfrm>
          <a:off x="2743200" y="1478280"/>
          <a:ext cx="1638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2"/>
              </a:solidFill>
              <a:latin typeface="+mn-lt"/>
              <a:ea typeface="+mn-ea"/>
              <a:cs typeface="+mn-cs"/>
            </a:rPr>
            <a:t>YOY GROWTH</a:t>
          </a:r>
        </a:p>
        <a:p>
          <a:endParaRPr lang="en-IN" sz="1400"/>
        </a:p>
      </xdr:txBody>
    </xdr:sp>
    <xdr:clientData/>
  </xdr:twoCellAnchor>
  <xdr:twoCellAnchor>
    <xdr:from>
      <xdr:col>12</xdr:col>
      <xdr:colOff>350520</xdr:colOff>
      <xdr:row>8</xdr:row>
      <xdr:rowOff>60960</xdr:rowOff>
    </xdr:from>
    <xdr:to>
      <xdr:col>14</xdr:col>
      <xdr:colOff>358140</xdr:colOff>
      <xdr:row>9</xdr:row>
      <xdr:rowOff>99060</xdr:rowOff>
    </xdr:to>
    <xdr:sp macro="" textlink="">
      <xdr:nvSpPr>
        <xdr:cNvPr id="56" name="TextBox 55">
          <a:extLst>
            <a:ext uri="{FF2B5EF4-FFF2-40B4-BE49-F238E27FC236}">
              <a16:creationId xmlns:a16="http://schemas.microsoft.com/office/drawing/2014/main" id="{A484847B-29F3-E321-6D9B-350C62650D3D}"/>
            </a:ext>
          </a:extLst>
        </xdr:cNvPr>
        <xdr:cNvSpPr txBox="1"/>
      </xdr:nvSpPr>
      <xdr:spPr>
        <a:xfrm>
          <a:off x="7482840" y="1463040"/>
          <a:ext cx="11963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2"/>
              </a:solidFill>
              <a:latin typeface="+mn-lt"/>
              <a:ea typeface="+mn-ea"/>
              <a:cs typeface="+mn-cs"/>
            </a:rPr>
            <a:t>YOY GROWTH</a:t>
          </a:r>
        </a:p>
        <a:p>
          <a:endParaRPr lang="en-IN" sz="1100"/>
        </a:p>
      </xdr:txBody>
    </xdr:sp>
    <xdr:clientData/>
  </xdr:twoCellAnchor>
  <xdr:twoCellAnchor>
    <xdr:from>
      <xdr:col>16</xdr:col>
      <xdr:colOff>342900</xdr:colOff>
      <xdr:row>8</xdr:row>
      <xdr:rowOff>68580</xdr:rowOff>
    </xdr:from>
    <xdr:to>
      <xdr:col>18</xdr:col>
      <xdr:colOff>350520</xdr:colOff>
      <xdr:row>9</xdr:row>
      <xdr:rowOff>129540</xdr:rowOff>
    </xdr:to>
    <xdr:sp macro="" textlink="">
      <xdr:nvSpPr>
        <xdr:cNvPr id="57" name="TextBox 56">
          <a:extLst>
            <a:ext uri="{FF2B5EF4-FFF2-40B4-BE49-F238E27FC236}">
              <a16:creationId xmlns:a16="http://schemas.microsoft.com/office/drawing/2014/main" id="{F8EDFCEB-D6F6-6E96-0913-EB443A3EF540}"/>
            </a:ext>
          </a:extLst>
        </xdr:cNvPr>
        <xdr:cNvSpPr txBox="1"/>
      </xdr:nvSpPr>
      <xdr:spPr>
        <a:xfrm>
          <a:off x="9852660" y="1470660"/>
          <a:ext cx="11963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2"/>
              </a:solidFill>
              <a:latin typeface="+mn-lt"/>
              <a:ea typeface="+mn-ea"/>
              <a:cs typeface="+mn-cs"/>
            </a:rPr>
            <a:t>YOY GROWTH</a:t>
          </a:r>
        </a:p>
        <a:p>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381000</xdr:colOff>
          <xdr:row>8</xdr:row>
          <xdr:rowOff>129540</xdr:rowOff>
        </xdr:from>
        <xdr:to>
          <xdr:col>7</xdr:col>
          <xdr:colOff>403860</xdr:colOff>
          <xdr:row>9</xdr:row>
          <xdr:rowOff>144780</xdr:rowOff>
        </xdr:to>
        <xdr:pic>
          <xdr:nvPicPr>
            <xdr:cNvPr id="60" name="Picture 59">
              <a:extLst>
                <a:ext uri="{FF2B5EF4-FFF2-40B4-BE49-F238E27FC236}">
                  <a16:creationId xmlns:a16="http://schemas.microsoft.com/office/drawing/2014/main" id="{9752A3E9-B411-F85D-38D3-260A8E190A6B}"/>
                </a:ext>
              </a:extLst>
            </xdr:cNvPr>
            <xdr:cNvPicPr>
              <a:picLocks noChangeAspect="1" noChangeArrowheads="1"/>
              <a:extLst>
                <a:ext uri="{84589F7E-364E-4C9E-8A38-B11213B215E9}">
                  <a14:cameraTool cellRange="'kpi yoy'!$J$6" spid="_x0000_s1255"/>
                </a:ext>
              </a:extLst>
            </xdr:cNvPicPr>
          </xdr:nvPicPr>
          <xdr:blipFill>
            <a:blip xmlns:r="http://schemas.openxmlformats.org/officeDocument/2006/relationships" r:embed="rId7"/>
            <a:srcRect/>
            <a:stretch>
              <a:fillRect/>
            </a:stretch>
          </xdr:blipFill>
          <xdr:spPr bwMode="auto">
            <a:xfrm>
              <a:off x="3947160" y="153162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441960</xdr:colOff>
          <xdr:row>8</xdr:row>
          <xdr:rowOff>129540</xdr:rowOff>
        </xdr:from>
        <xdr:to>
          <xdr:col>11</xdr:col>
          <xdr:colOff>464820</xdr:colOff>
          <xdr:row>9</xdr:row>
          <xdr:rowOff>144780</xdr:rowOff>
        </xdr:to>
        <xdr:pic>
          <xdr:nvPicPr>
            <xdr:cNvPr id="63" name="Picture 62">
              <a:extLst>
                <a:ext uri="{FF2B5EF4-FFF2-40B4-BE49-F238E27FC236}">
                  <a16:creationId xmlns:a16="http://schemas.microsoft.com/office/drawing/2014/main" id="{C11FF7E1-2B06-A106-803F-BC2E299A9FDF}"/>
                </a:ext>
              </a:extLst>
            </xdr:cNvPr>
            <xdr:cNvPicPr>
              <a:picLocks noChangeAspect="1" noChangeArrowheads="1"/>
              <a:extLst>
                <a:ext uri="{84589F7E-364E-4C9E-8A38-B11213B215E9}">
                  <a14:cameraTool cellRange="'kpi yoy'!$K$6" spid="_x0000_s1256"/>
                </a:ext>
              </a:extLst>
            </xdr:cNvPicPr>
          </xdr:nvPicPr>
          <xdr:blipFill>
            <a:blip xmlns:r="http://schemas.openxmlformats.org/officeDocument/2006/relationships" r:embed="rId8"/>
            <a:srcRect/>
            <a:stretch>
              <a:fillRect/>
            </a:stretch>
          </xdr:blipFill>
          <xdr:spPr bwMode="auto">
            <a:xfrm>
              <a:off x="6385560" y="153162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350520</xdr:colOff>
          <xdr:row>8</xdr:row>
          <xdr:rowOff>114300</xdr:rowOff>
        </xdr:from>
        <xdr:to>
          <xdr:col>15</xdr:col>
          <xdr:colOff>373380</xdr:colOff>
          <xdr:row>9</xdr:row>
          <xdr:rowOff>129540</xdr:rowOff>
        </xdr:to>
        <xdr:pic>
          <xdr:nvPicPr>
            <xdr:cNvPr id="65" name="Picture 64">
              <a:extLst>
                <a:ext uri="{FF2B5EF4-FFF2-40B4-BE49-F238E27FC236}">
                  <a16:creationId xmlns:a16="http://schemas.microsoft.com/office/drawing/2014/main" id="{91D79257-D1C0-F3B7-33DF-493CF824ED91}"/>
                </a:ext>
              </a:extLst>
            </xdr:cNvPr>
            <xdr:cNvPicPr>
              <a:picLocks noChangeAspect="1" noChangeArrowheads="1"/>
              <a:extLst>
                <a:ext uri="{84589F7E-364E-4C9E-8A38-B11213B215E9}">
                  <a14:cameraTool cellRange="'kpi yoy'!$L$6" spid="_x0000_s1257"/>
                </a:ext>
              </a:extLst>
            </xdr:cNvPicPr>
          </xdr:nvPicPr>
          <xdr:blipFill>
            <a:blip xmlns:r="http://schemas.openxmlformats.org/officeDocument/2006/relationships" r:embed="rId9"/>
            <a:srcRect/>
            <a:stretch>
              <a:fillRect/>
            </a:stretch>
          </xdr:blipFill>
          <xdr:spPr bwMode="auto">
            <a:xfrm>
              <a:off x="8671560" y="151638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xdr:row>
          <xdr:rowOff>137160</xdr:rowOff>
        </xdr:from>
        <xdr:to>
          <xdr:col>19</xdr:col>
          <xdr:colOff>335280</xdr:colOff>
          <xdr:row>9</xdr:row>
          <xdr:rowOff>152400</xdr:rowOff>
        </xdr:to>
        <xdr:pic>
          <xdr:nvPicPr>
            <xdr:cNvPr id="67" name="Picture 66">
              <a:extLst>
                <a:ext uri="{FF2B5EF4-FFF2-40B4-BE49-F238E27FC236}">
                  <a16:creationId xmlns:a16="http://schemas.microsoft.com/office/drawing/2014/main" id="{075A13BB-A1AD-DBE8-11A7-D9CC3834C194}"/>
                </a:ext>
              </a:extLst>
            </xdr:cNvPr>
            <xdr:cNvPicPr>
              <a:picLocks noChangeAspect="1" noChangeArrowheads="1"/>
              <a:extLst>
                <a:ext uri="{84589F7E-364E-4C9E-8A38-B11213B215E9}">
                  <a14:cameraTool cellRange="'kpi yoy'!$M$6" spid="_x0000_s1258"/>
                </a:ext>
              </a:extLst>
            </xdr:cNvPicPr>
          </xdr:nvPicPr>
          <xdr:blipFill>
            <a:blip xmlns:r="http://schemas.openxmlformats.org/officeDocument/2006/relationships" r:embed="rId10"/>
            <a:srcRect/>
            <a:stretch>
              <a:fillRect/>
            </a:stretch>
          </xdr:blipFill>
          <xdr:spPr bwMode="auto">
            <a:xfrm>
              <a:off x="11010900" y="153924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213360</xdr:colOff>
      <xdr:row>12</xdr:row>
      <xdr:rowOff>146685</xdr:rowOff>
    </xdr:from>
    <xdr:to>
      <xdr:col>8</xdr:col>
      <xdr:colOff>144780</xdr:colOff>
      <xdr:row>21</xdr:row>
      <xdr:rowOff>152400</xdr:rowOff>
    </xdr:to>
    <xdr:graphicFrame macro="">
      <xdr:nvGraphicFramePr>
        <xdr:cNvPr id="68" name="Chart 67">
          <a:extLst>
            <a:ext uri="{FF2B5EF4-FFF2-40B4-BE49-F238E27FC236}">
              <a16:creationId xmlns:a16="http://schemas.microsoft.com/office/drawing/2014/main" id="{9C880849-B7FE-44BB-BEB1-8FACB580F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320040</xdr:colOff>
      <xdr:row>12</xdr:row>
      <xdr:rowOff>93345</xdr:rowOff>
    </xdr:from>
    <xdr:to>
      <xdr:col>15</xdr:col>
      <xdr:colOff>213360</xdr:colOff>
      <xdr:row>21</xdr:row>
      <xdr:rowOff>129540</xdr:rowOff>
    </xdr:to>
    <mc:AlternateContent xmlns:mc="http://schemas.openxmlformats.org/markup-compatibility/2006">
      <mc:Choice xmlns:cx1="http://schemas.microsoft.com/office/drawing/2015/9/8/chartex" Requires="cx1">
        <xdr:graphicFrame macro="">
          <xdr:nvGraphicFramePr>
            <xdr:cNvPr id="69" name="Chart 68">
              <a:extLst>
                <a:ext uri="{FF2B5EF4-FFF2-40B4-BE49-F238E27FC236}">
                  <a16:creationId xmlns:a16="http://schemas.microsoft.com/office/drawing/2014/main" id="{B3BF6C79-9B06-41DE-ACE2-00B919012F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074920" y="2196465"/>
              <a:ext cx="4053840" cy="16135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358140</xdr:colOff>
      <xdr:row>12</xdr:row>
      <xdr:rowOff>131445</xdr:rowOff>
    </xdr:from>
    <xdr:to>
      <xdr:col>19</xdr:col>
      <xdr:colOff>571500</xdr:colOff>
      <xdr:row>21</xdr:row>
      <xdr:rowOff>60960</xdr:rowOff>
    </xdr:to>
    <xdr:graphicFrame macro="">
      <xdr:nvGraphicFramePr>
        <xdr:cNvPr id="70" name="Chart 69">
          <a:extLst>
            <a:ext uri="{FF2B5EF4-FFF2-40B4-BE49-F238E27FC236}">
              <a16:creationId xmlns:a16="http://schemas.microsoft.com/office/drawing/2014/main" id="{6A4DAC33-5F91-4C02-B86E-6F70258ED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180974</xdr:colOff>
      <xdr:row>24</xdr:row>
      <xdr:rowOff>53340</xdr:rowOff>
    </xdr:from>
    <xdr:to>
      <xdr:col>8</xdr:col>
      <xdr:colOff>114299</xdr:colOff>
      <xdr:row>33</xdr:row>
      <xdr:rowOff>99060</xdr:rowOff>
    </xdr:to>
    <mc:AlternateContent xmlns:mc="http://schemas.openxmlformats.org/markup-compatibility/2006">
      <mc:Choice xmlns:cx4="http://schemas.microsoft.com/office/drawing/2016/5/10/chartex" Requires="cx4">
        <xdr:graphicFrame macro="">
          <xdr:nvGraphicFramePr>
            <xdr:cNvPr id="71" name="Chart 70">
              <a:extLst>
                <a:ext uri="{FF2B5EF4-FFF2-40B4-BE49-F238E27FC236}">
                  <a16:creationId xmlns:a16="http://schemas.microsoft.com/office/drawing/2014/main" id="{BD6BCAA8-A54F-44C6-84D4-0ECB20C11B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80974" y="4259580"/>
              <a:ext cx="4688205" cy="1623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335280</xdr:colOff>
      <xdr:row>23</xdr:row>
      <xdr:rowOff>57150</xdr:rowOff>
    </xdr:from>
    <xdr:to>
      <xdr:col>15</xdr:col>
      <xdr:colOff>228600</xdr:colOff>
      <xdr:row>33</xdr:row>
      <xdr:rowOff>30480</xdr:rowOff>
    </xdr:to>
    <xdr:graphicFrame macro="">
      <xdr:nvGraphicFramePr>
        <xdr:cNvPr id="72" name="Chart 71">
          <a:extLst>
            <a:ext uri="{FF2B5EF4-FFF2-40B4-BE49-F238E27FC236}">
              <a16:creationId xmlns:a16="http://schemas.microsoft.com/office/drawing/2014/main" id="{796796DA-BD28-4F04-B79F-51309103E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38100</xdr:colOff>
      <xdr:row>24</xdr:row>
      <xdr:rowOff>137159</xdr:rowOff>
    </xdr:from>
    <xdr:to>
      <xdr:col>18</xdr:col>
      <xdr:colOff>457200</xdr:colOff>
      <xdr:row>33</xdr:row>
      <xdr:rowOff>106680</xdr:rowOff>
    </xdr:to>
    <mc:AlternateContent xmlns:mc="http://schemas.openxmlformats.org/markup-compatibility/2006" xmlns:a14="http://schemas.microsoft.com/office/drawing/2010/main">
      <mc:Choice Requires="a14">
        <xdr:graphicFrame macro="">
          <xdr:nvGraphicFramePr>
            <xdr:cNvPr id="73" name="Region 1">
              <a:extLst>
                <a:ext uri="{FF2B5EF4-FFF2-40B4-BE49-F238E27FC236}">
                  <a16:creationId xmlns:a16="http://schemas.microsoft.com/office/drawing/2014/main" id="{AEE292A0-0934-45C4-98DC-17EAD63F14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85400" y="4404359"/>
              <a:ext cx="1016000" cy="15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472440</xdr:colOff>
      <xdr:row>24</xdr:row>
      <xdr:rowOff>129539</xdr:rowOff>
    </xdr:from>
    <xdr:to>
      <xdr:col>20</xdr:col>
      <xdr:colOff>228600</xdr:colOff>
      <xdr:row>33</xdr:row>
      <xdr:rowOff>99060</xdr:rowOff>
    </xdr:to>
    <mc:AlternateContent xmlns:mc="http://schemas.openxmlformats.org/markup-compatibility/2006" xmlns:a14="http://schemas.microsoft.com/office/drawing/2010/main">
      <mc:Choice Requires="a14">
        <xdr:graphicFrame macro="">
          <xdr:nvGraphicFramePr>
            <xdr:cNvPr id="74" name="Segment 1">
              <a:extLst>
                <a:ext uri="{FF2B5EF4-FFF2-40B4-BE49-F238E27FC236}">
                  <a16:creationId xmlns:a16="http://schemas.microsoft.com/office/drawing/2014/main" id="{DC800BC3-492B-4068-BD99-C93BD91350A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216640" y="4396739"/>
              <a:ext cx="949960" cy="15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228600</xdr:colOff>
      <xdr:row>24</xdr:row>
      <xdr:rowOff>129541</xdr:rowOff>
    </xdr:from>
    <xdr:to>
      <xdr:col>17</xdr:col>
      <xdr:colOff>15240</xdr:colOff>
      <xdr:row>33</xdr:row>
      <xdr:rowOff>114301</xdr:rowOff>
    </xdr:to>
    <mc:AlternateContent xmlns:mc="http://schemas.openxmlformats.org/markup-compatibility/2006" xmlns:a14="http://schemas.microsoft.com/office/drawing/2010/main">
      <mc:Choice Requires="a14">
        <xdr:graphicFrame macro="">
          <xdr:nvGraphicFramePr>
            <xdr:cNvPr id="75" name="Year 1">
              <a:extLst>
                <a:ext uri="{FF2B5EF4-FFF2-40B4-BE49-F238E27FC236}">
                  <a16:creationId xmlns:a16="http://schemas.microsoft.com/office/drawing/2014/main" id="{F7C1D538-C8EF-4632-967B-EAF6C8A2956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182100" y="4396741"/>
              <a:ext cx="98044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0.08939</cdr:x>
      <cdr:y>0.5906</cdr:y>
    </cdr:from>
    <cdr:to>
      <cdr:x>0.82424</cdr:x>
      <cdr:y>0.81208</cdr:y>
    </cdr:to>
    <cdr:sp macro="" textlink="">
      <cdr:nvSpPr>
        <cdr:cNvPr id="2" name="TextBox 1">
          <a:extLst xmlns:a="http://schemas.openxmlformats.org/drawingml/2006/main">
            <a:ext uri="{FF2B5EF4-FFF2-40B4-BE49-F238E27FC236}">
              <a16:creationId xmlns:a16="http://schemas.microsoft.com/office/drawing/2014/main" id="{1CF35DCE-0491-EF6E-76FD-B5CC140E9E60}"/>
            </a:ext>
          </a:extLst>
        </cdr:cNvPr>
        <cdr:cNvSpPr txBox="1"/>
      </cdr:nvSpPr>
      <cdr:spPr>
        <a:xfrm xmlns:a="http://schemas.openxmlformats.org/drawingml/2006/main">
          <a:off x="179821" y="670560"/>
          <a:ext cx="147828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0.00984</cdr:x>
      <cdr:y>0.5302</cdr:y>
    </cdr:from>
    <cdr:to>
      <cdr:x>0.63863</cdr:x>
      <cdr:y>0.71812</cdr:y>
    </cdr:to>
    <cdr:sp macro="" textlink="">
      <cdr:nvSpPr>
        <cdr:cNvPr id="3" name="TextBox 2">
          <a:extLst xmlns:a="http://schemas.openxmlformats.org/drawingml/2006/main">
            <a:ext uri="{FF2B5EF4-FFF2-40B4-BE49-F238E27FC236}">
              <a16:creationId xmlns:a16="http://schemas.microsoft.com/office/drawing/2014/main" id="{04400A3A-1530-9389-AA69-5FCB0D75FA18}"/>
            </a:ext>
          </a:extLst>
        </cdr:cNvPr>
        <cdr:cNvSpPr txBox="1"/>
      </cdr:nvSpPr>
      <cdr:spPr>
        <a:xfrm xmlns:a="http://schemas.openxmlformats.org/drawingml/2006/main">
          <a:off x="19801" y="601980"/>
          <a:ext cx="126492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2"/>
              </a:solidFill>
              <a:latin typeface="+mn-lt"/>
              <a:ea typeface="+mn-ea"/>
              <a:cs typeface="+mn-cs"/>
            </a:rPr>
            <a:t>YOY GROWTH</a:t>
          </a:r>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WANDHARE" refreshedDate="46191.766232175927" createdVersion="8" refreshedVersion="8" minRefreshableVersion="3" recordCount="9994" xr:uid="{2541FB75-53B5-4DD7-BC3B-FF14A9ED12A9}">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692293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677A8D-88CB-43AA-83E1-059DCEEA1E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1">
      <pivotArea collapsedLevelsAreSubtotals="1" fieldPosition="0">
        <references count="1">
          <reference field="22" count="1">
            <x v="1"/>
          </reference>
        </references>
      </pivotArea>
    </format>
    <format dxfId="10">
      <pivotArea collapsedLevelsAreSubtotals="1" fieldPosition="0">
        <references count="1">
          <reference field="22" count="1">
            <x v="2"/>
          </reference>
        </references>
      </pivotArea>
    </format>
    <format dxfId="9">
      <pivotArea collapsedLevelsAreSubtotals="1" fieldPosition="0">
        <references count="1">
          <reference field="22" count="1">
            <x v="3"/>
          </reference>
        </references>
      </pivotArea>
    </format>
    <format dxfId="8">
      <pivotArea collapsedLevelsAreSubtotals="1" fieldPosition="0">
        <references count="1">
          <reference field="22" count="1">
            <x v="4"/>
          </reference>
        </references>
      </pivotArea>
    </format>
    <format dxfId="7">
      <pivotArea collapsedLevelsAreSubtotals="1" fieldPosition="0">
        <references count="1">
          <reference field="22" count="1">
            <x v="5"/>
          </reference>
        </references>
      </pivotArea>
    </format>
    <format dxfId="6">
      <pivotArea collapsedLevelsAreSubtotals="1" fieldPosition="0">
        <references count="1">
          <reference field="22" count="1">
            <x v="6"/>
          </reference>
        </references>
      </pivotArea>
    </format>
    <format dxfId="5">
      <pivotArea collapsedLevelsAreSubtotals="1" fieldPosition="0">
        <references count="1">
          <reference field="22" count="1">
            <x v="7"/>
          </reference>
        </references>
      </pivotArea>
    </format>
    <format dxfId="4">
      <pivotArea collapsedLevelsAreSubtotals="1" fieldPosition="0">
        <references count="1">
          <reference field="22" count="1">
            <x v="8"/>
          </reference>
        </references>
      </pivotArea>
    </format>
    <format dxfId="3">
      <pivotArea collapsedLevelsAreSubtotals="1" fieldPosition="0">
        <references count="1">
          <reference field="22" count="1">
            <x v="9"/>
          </reference>
        </references>
      </pivotArea>
    </format>
    <format dxfId="2">
      <pivotArea collapsedLevelsAreSubtotals="1" fieldPosition="0">
        <references count="1">
          <reference field="22" count="1">
            <x v="10"/>
          </reference>
        </references>
      </pivotArea>
    </format>
    <format dxfId="1">
      <pivotArea collapsedLevelsAreSubtotals="1" fieldPosition="0">
        <references count="1">
          <reference field="22" count="1">
            <x v="11"/>
          </reference>
        </references>
      </pivotArea>
    </format>
    <format dxfId="0">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05C35-0561-473C-A9E5-2711E1616A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5D3A42-7AF3-4EE9-81FF-4D4F5F5FCB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935D37-F0C3-40AD-AB79-31F6A266BB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020D39-9750-42FE-B481-DAF0C8564C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3"/>
          </reference>
        </references>
      </pivotArea>
    </chartFormat>
    <chartFormat chart="3" format="4">
      <pivotArea type="data" outline="0" fieldPosition="0">
        <references count="2">
          <reference field="4294967294" count="1" selected="0">
            <x v="0"/>
          </reference>
          <reference field="16" count="1" selected="0">
            <x v="5"/>
          </reference>
        </references>
      </pivotArea>
    </chartFormat>
    <chartFormat chart="3" format="5">
      <pivotArea type="data" outline="0" fieldPosition="0">
        <references count="2">
          <reference field="4294967294" count="1" selected="0">
            <x v="0"/>
          </reference>
          <reference field="16" count="1" selected="0">
            <x v="14"/>
          </reference>
        </references>
      </pivotArea>
    </chartFormat>
    <chartFormat chart="3" format="6">
      <pivotArea type="data" outline="0" fieldPosition="0">
        <references count="2">
          <reference field="4294967294" count="1" selected="0">
            <x v="0"/>
          </reference>
          <reference field="16" count="1" selected="0">
            <x v="16"/>
          </reference>
        </references>
      </pivotArea>
    </chartFormat>
    <chartFormat chart="3" format="7">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7EFD59-0833-40C7-8E82-F7AA981199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A58BC3-1A36-4AFC-8CEA-F919F250FD1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3:O16" firstHeaderRow="1" firstDataRow="1" firstDataCol="1"/>
  <pivotFields count="26">
    <pivotField showAll="0"/>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3">
    <field x="22"/>
    <field x="3"/>
    <field x="1"/>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AF28EF-FCAD-4629-B8BD-21FD0955314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3:L16" firstHeaderRow="1" firstDataRow="1" firstDataCol="1"/>
  <pivotFields count="26">
    <pivotField showAll="0"/>
    <pivotField axis="axisRow"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3">
    <field x="22"/>
    <field x="3"/>
    <field x="1"/>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1D0B1F-C21D-4068-81F3-4BEFD99CC8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02641E-DDB2-42EB-94FB-5617654177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F17"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8C6A40-8FC8-4572-9FB4-CC57B59A0852}"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573BEBA-5944-4101-AE1B-004E4A958A4D}" sourceName="Year">
  <pivotTables>
    <pivotTable tabId="4" name="PivotTable2"/>
  </pivotTables>
  <data>
    <tabular pivotCacheId="692293349">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5227FB3-7ED8-4E40-8D2D-401B9593BDC1}" sourceName="Segment">
  <pivotTables>
    <pivotTable tabId="4" name="PivotTable2"/>
  </pivotTables>
  <data>
    <tabular pivotCacheId="692293349">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C23E99-7851-474B-BB32-91ACD4A66602}" sourceName="Region">
  <pivotTables>
    <pivotTable tabId="4" name="PivotTable2"/>
  </pivotTables>
  <data>
    <tabular pivotCacheId="692293349">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7C65C66-5D50-44FF-974E-D0689B81027A}" cache="Slicer_Year" caption="Year" rowHeight="234950"/>
  <slicer name="Segment" xr10:uid="{68B93729-B971-4104-A9DD-C8E6AFE67256}" cache="Slicer_Segment" caption="Segment" rowHeight="234950"/>
  <slicer name="Region" xr10:uid="{A38216B9-27B6-4ADF-8DA2-CDF67535A40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86DCF50-115C-43A8-A734-A02BBE506DE6}" cache="Slicer_Year" caption="Year" style="SlicerStyleDark3" rowHeight="234950"/>
  <slicer name="Segment 1" xr10:uid="{3E66F6BF-F310-4736-8358-F2B478C2A3B7}" cache="Slicer_Segment" caption="Segment" style="SlicerStyleDark3" rowHeight="234950"/>
  <slicer name="Region 1" xr10:uid="{65D62D52-4FB7-4BDA-A551-66EEC724B38D}" cache="Slicer_Region" caption="Region"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0A84A-7F7A-4CE0-89C4-2412298243F2}">
  <dimension ref="A3:C16"/>
  <sheetViews>
    <sheetView workbookViewId="0">
      <selection activeCell="A19" sqref="A19"/>
    </sheetView>
  </sheetViews>
  <sheetFormatPr defaultRowHeight="14.4" x14ac:dyDescent="0.3"/>
  <cols>
    <col min="1" max="1" width="12.44140625" bestFit="1" customWidth="1"/>
    <col min="2" max="2" width="11.21875" bestFit="1" customWidth="1"/>
    <col min="3" max="3" width="12" bestFit="1" customWidth="1"/>
  </cols>
  <sheetData>
    <row r="3" spans="1:3" x14ac:dyDescent="0.3">
      <c r="A3" s="5" t="s">
        <v>10933</v>
      </c>
      <c r="B3" s="4" t="s">
        <v>10951</v>
      </c>
      <c r="C3" s="10" t="s">
        <v>10952</v>
      </c>
    </row>
    <row r="4" spans="1:3" x14ac:dyDescent="0.3">
      <c r="A4" s="7" t="s">
        <v>10939</v>
      </c>
      <c r="B4" s="13">
        <v>95365.937600000019</v>
      </c>
      <c r="C4" s="14">
        <v>9199.2699999999986</v>
      </c>
    </row>
    <row r="5" spans="1:3" x14ac:dyDescent="0.3">
      <c r="A5" s="7" t="s">
        <v>10940</v>
      </c>
      <c r="B5" s="13">
        <v>60172.649400000024</v>
      </c>
      <c r="C5" s="14">
        <v>10288.898699999991</v>
      </c>
    </row>
    <row r="6" spans="1:3" x14ac:dyDescent="0.3">
      <c r="A6" s="7" t="s">
        <v>10941</v>
      </c>
      <c r="B6" s="13">
        <v>199252.98399999991</v>
      </c>
      <c r="C6" s="14">
        <v>26806.573700000015</v>
      </c>
    </row>
    <row r="7" spans="1:3" x14ac:dyDescent="0.3">
      <c r="A7" s="7" t="s">
        <v>10942</v>
      </c>
      <c r="B7" s="13">
        <v>141851.5674</v>
      </c>
      <c r="C7" s="14">
        <v>13437.806799999998</v>
      </c>
    </row>
    <row r="8" spans="1:3" x14ac:dyDescent="0.3">
      <c r="A8" s="7" t="s">
        <v>10943</v>
      </c>
      <c r="B8" s="13">
        <v>156122.28669999994</v>
      </c>
      <c r="C8" s="14">
        <v>22308.51279999999</v>
      </c>
    </row>
    <row r="9" spans="1:3" x14ac:dyDescent="0.3">
      <c r="A9" s="7" t="s">
        <v>10944</v>
      </c>
      <c r="B9" s="13">
        <v>147082.61130000011</v>
      </c>
      <c r="C9" s="14">
        <v>20899.334500000012</v>
      </c>
    </row>
    <row r="10" spans="1:3" x14ac:dyDescent="0.3">
      <c r="A10" s="7" t="s">
        <v>10945</v>
      </c>
      <c r="B10" s="13">
        <v>149580.83800000031</v>
      </c>
      <c r="C10" s="14">
        <v>13535.38299999998</v>
      </c>
    </row>
    <row r="11" spans="1:3" x14ac:dyDescent="0.3">
      <c r="A11" s="7" t="s">
        <v>10946</v>
      </c>
      <c r="B11" s="13">
        <v>159589.45099999988</v>
      </c>
      <c r="C11" s="14">
        <v>21896.715399999972</v>
      </c>
    </row>
    <row r="12" spans="1:3" x14ac:dyDescent="0.3">
      <c r="A12" s="7" t="s">
        <v>10947</v>
      </c>
      <c r="B12" s="13">
        <v>309770.09970000025</v>
      </c>
      <c r="C12" s="14">
        <v>37293.192500000034</v>
      </c>
    </row>
    <row r="13" spans="1:3" x14ac:dyDescent="0.3">
      <c r="A13" s="7" t="s">
        <v>10948</v>
      </c>
      <c r="B13" s="13">
        <v>197115.20170000009</v>
      </c>
      <c r="C13" s="14">
        <v>31469.663800000035</v>
      </c>
    </row>
    <row r="14" spans="1:3" x14ac:dyDescent="0.3">
      <c r="A14" s="7" t="s">
        <v>10949</v>
      </c>
      <c r="B14" s="13">
        <v>349120.07400000008</v>
      </c>
      <c r="C14" s="14">
        <v>35825.536599999927</v>
      </c>
    </row>
    <row r="15" spans="1:3" x14ac:dyDescent="0.3">
      <c r="A15" s="7" t="s">
        <v>10950</v>
      </c>
      <c r="B15" s="13">
        <v>332177.15950000001</v>
      </c>
      <c r="C15" s="14">
        <v>43436.13390000003</v>
      </c>
    </row>
    <row r="16" spans="1:3" x14ac:dyDescent="0.3">
      <c r="A16" s="8" t="s">
        <v>10934</v>
      </c>
      <c r="B16" s="11">
        <v>2297200.8603000008</v>
      </c>
      <c r="C16" s="12">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3C7B0-D97B-4A8F-B9F3-B89F5864D684}">
  <dimension ref="A3:E7"/>
  <sheetViews>
    <sheetView workbookViewId="0">
      <selection activeCell="B5" sqref="B5"/>
    </sheetView>
  </sheetViews>
  <sheetFormatPr defaultRowHeight="14.4" x14ac:dyDescent="0.3"/>
  <cols>
    <col min="1" max="1" width="13.109375" bestFit="1" customWidth="1"/>
    <col min="2" max="2" width="11.6640625" bestFit="1" customWidth="1"/>
    <col min="5" max="5" width="12" customWidth="1"/>
  </cols>
  <sheetData>
    <row r="3" spans="1:5" x14ac:dyDescent="0.3">
      <c r="A3" s="5" t="s">
        <v>10933</v>
      </c>
      <c r="B3" s="6" t="s">
        <v>10952</v>
      </c>
      <c r="D3" s="17" t="s">
        <v>10953</v>
      </c>
      <c r="E3" s="17" t="s">
        <v>10954</v>
      </c>
    </row>
    <row r="4" spans="1:5" x14ac:dyDescent="0.3">
      <c r="A4" s="7" t="s">
        <v>71</v>
      </c>
      <c r="B4" s="6">
        <v>2975.6516999999994</v>
      </c>
      <c r="D4" t="str">
        <f>A4</f>
        <v>Technology</v>
      </c>
      <c r="E4" s="18">
        <f>GETPIVOTDATA("Profit",$A$3,"Category","Furniture")</f>
        <v>-1379.8533000000011</v>
      </c>
    </row>
    <row r="5" spans="1:5" x14ac:dyDescent="0.3">
      <c r="A5" s="15" t="s">
        <v>46</v>
      </c>
      <c r="B5" s="16">
        <v>1384.9374999999977</v>
      </c>
      <c r="D5" t="str">
        <f t="shared" ref="D5:D7" si="0">A5</f>
        <v>Office Supplies</v>
      </c>
      <c r="E5" s="18">
        <f>GETPIVOTDATA("Profit",$A$3,"Category","Office Supplies")</f>
        <v>1384.9374999999977</v>
      </c>
    </row>
    <row r="6" spans="1:5" x14ac:dyDescent="0.3">
      <c r="A6" s="15" t="s">
        <v>32</v>
      </c>
      <c r="B6" s="16">
        <v>-1379.8533000000011</v>
      </c>
      <c r="D6" t="str">
        <f t="shared" si="0"/>
        <v>Furniture</v>
      </c>
      <c r="E6" s="18">
        <f>GETPIVOTDATA("Profit",$A$3,"Category","Technology")</f>
        <v>2975.6516999999994</v>
      </c>
    </row>
    <row r="7" spans="1:5" x14ac:dyDescent="0.3">
      <c r="A7" s="8" t="s">
        <v>10934</v>
      </c>
      <c r="B7" s="9">
        <v>2980.735899999996</v>
      </c>
      <c r="D7" t="str">
        <f t="shared" si="0"/>
        <v>Grand Total</v>
      </c>
      <c r="E7" s="18">
        <f>GETPIVOTDATA("Profit",$A$3)</f>
        <v>2980.735899999996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37EB5-97F4-45BB-817D-ED1BFF250E84}">
  <dimension ref="A3:B7"/>
  <sheetViews>
    <sheetView workbookViewId="0">
      <selection activeCell="A14" sqref="A14"/>
    </sheetView>
  </sheetViews>
  <sheetFormatPr defaultRowHeight="14.4" x14ac:dyDescent="0.3"/>
  <cols>
    <col min="1" max="1" width="13.109375" bestFit="1" customWidth="1"/>
    <col min="2" max="2" width="11.21875" bestFit="1" customWidth="1"/>
  </cols>
  <sheetData>
    <row r="3" spans="1:2" x14ac:dyDescent="0.3">
      <c r="A3" s="5" t="s">
        <v>10933</v>
      </c>
      <c r="B3" s="6" t="s">
        <v>10951</v>
      </c>
    </row>
    <row r="4" spans="1:2" x14ac:dyDescent="0.3">
      <c r="A4" s="7" t="s">
        <v>32</v>
      </c>
      <c r="B4" s="19">
        <v>0.32300170530281774</v>
      </c>
    </row>
    <row r="5" spans="1:2" x14ac:dyDescent="0.3">
      <c r="A5" s="15" t="s">
        <v>46</v>
      </c>
      <c r="B5" s="20">
        <v>0.31301008302169103</v>
      </c>
    </row>
    <row r="6" spans="1:2" x14ac:dyDescent="0.3">
      <c r="A6" s="15" t="s">
        <v>71</v>
      </c>
      <c r="B6" s="20">
        <v>0.36398821167549117</v>
      </c>
    </row>
    <row r="7" spans="1:2" x14ac:dyDescent="0.3">
      <c r="A7" s="8" t="s">
        <v>10934</v>
      </c>
      <c r="B7" s="2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58D0-4EF4-46CD-A555-611DED82D905}">
  <dimension ref="A3:E53"/>
  <sheetViews>
    <sheetView topLeftCell="A30" workbookViewId="0">
      <selection activeCell="J32" sqref="J32"/>
    </sheetView>
  </sheetViews>
  <sheetFormatPr defaultRowHeight="14.4" x14ac:dyDescent="0.3"/>
  <cols>
    <col min="1" max="1" width="17.33203125" bestFit="1" customWidth="1"/>
    <col min="2" max="2" width="12" bestFit="1" customWidth="1"/>
  </cols>
  <sheetData>
    <row r="3" spans="1:5" x14ac:dyDescent="0.3">
      <c r="A3" s="5" t="s">
        <v>10933</v>
      </c>
      <c r="B3" s="6" t="s">
        <v>10951</v>
      </c>
      <c r="D3" s="17" t="s">
        <v>10955</v>
      </c>
      <c r="E3" s="17" t="s">
        <v>10956</v>
      </c>
    </row>
    <row r="4" spans="1:5" x14ac:dyDescent="0.3">
      <c r="A4" s="7" t="s">
        <v>358</v>
      </c>
      <c r="B4" s="6">
        <v>19510.639999999992</v>
      </c>
      <c r="D4" t="str">
        <f>A4</f>
        <v>Alabama</v>
      </c>
      <c r="E4" s="18">
        <f>GETPIVOTDATA("Sales",$A$3,"State",A4)</f>
        <v>19510.639999999992</v>
      </c>
    </row>
    <row r="5" spans="1:5" x14ac:dyDescent="0.3">
      <c r="A5" s="15" t="s">
        <v>310</v>
      </c>
      <c r="B5" s="16">
        <v>35282.000999999997</v>
      </c>
      <c r="D5" t="str">
        <f t="shared" ref="D5:D53" si="0">A5</f>
        <v>Arizona</v>
      </c>
      <c r="E5" s="18">
        <f t="shared" ref="E5:E52" si="1">GETPIVOTDATA("Sales",$A$3,"State",A5)</f>
        <v>35282.000999999997</v>
      </c>
    </row>
    <row r="6" spans="1:5" x14ac:dyDescent="0.3">
      <c r="A6" s="15" t="s">
        <v>1707</v>
      </c>
      <c r="B6" s="16">
        <v>11678.129999999997</v>
      </c>
      <c r="D6" t="str">
        <f t="shared" si="0"/>
        <v>Arkansas</v>
      </c>
      <c r="E6" s="18">
        <f t="shared" si="1"/>
        <v>11678.129999999997</v>
      </c>
    </row>
    <row r="7" spans="1:5" x14ac:dyDescent="0.3">
      <c r="A7" s="15" t="s">
        <v>43</v>
      </c>
      <c r="B7" s="16">
        <v>457687.63150000101</v>
      </c>
      <c r="D7" t="str">
        <f t="shared" si="0"/>
        <v>California</v>
      </c>
      <c r="E7" s="18">
        <f t="shared" si="1"/>
        <v>457687.63150000101</v>
      </c>
    </row>
    <row r="8" spans="1:5" x14ac:dyDescent="0.3">
      <c r="A8" s="15" t="s">
        <v>457</v>
      </c>
      <c r="B8" s="16">
        <v>32108.117999999995</v>
      </c>
      <c r="D8" t="str">
        <f t="shared" si="0"/>
        <v>Colorado</v>
      </c>
      <c r="E8" s="18">
        <f t="shared" si="1"/>
        <v>32108.117999999995</v>
      </c>
    </row>
    <row r="9" spans="1:5" x14ac:dyDescent="0.3">
      <c r="A9" s="15" t="s">
        <v>747</v>
      </c>
      <c r="B9" s="16">
        <v>13384.356999999996</v>
      </c>
      <c r="D9" t="str">
        <f t="shared" si="0"/>
        <v>Connecticut</v>
      </c>
      <c r="E9" s="18">
        <f t="shared" si="1"/>
        <v>13384.356999999996</v>
      </c>
    </row>
    <row r="10" spans="1:5" x14ac:dyDescent="0.3">
      <c r="A10" s="15" t="s">
        <v>245</v>
      </c>
      <c r="B10" s="16">
        <v>27451.068999999992</v>
      </c>
      <c r="D10" t="str">
        <f t="shared" si="0"/>
        <v>Delaware</v>
      </c>
      <c r="E10" s="18">
        <f t="shared" si="1"/>
        <v>27451.068999999992</v>
      </c>
    </row>
    <row r="11" spans="1:5" x14ac:dyDescent="0.3">
      <c r="A11" s="15" t="s">
        <v>3034</v>
      </c>
      <c r="B11" s="16">
        <v>2865.0199999999995</v>
      </c>
      <c r="D11" t="str">
        <f t="shared" si="0"/>
        <v>District of Columbia</v>
      </c>
      <c r="E11" s="18">
        <f t="shared" si="1"/>
        <v>2865.0199999999995</v>
      </c>
    </row>
    <row r="12" spans="1:5" x14ac:dyDescent="0.3">
      <c r="A12" s="15" t="s">
        <v>54</v>
      </c>
      <c r="B12" s="16">
        <v>89473.707999999999</v>
      </c>
      <c r="D12" t="str">
        <f t="shared" si="0"/>
        <v>Florida</v>
      </c>
      <c r="E12" s="18">
        <f t="shared" si="1"/>
        <v>89473.707999999999</v>
      </c>
    </row>
    <row r="13" spans="1:5" x14ac:dyDescent="0.3">
      <c r="A13" s="15" t="s">
        <v>1272</v>
      </c>
      <c r="B13" s="16">
        <v>49095.840000000004</v>
      </c>
      <c r="D13" t="str">
        <f t="shared" si="0"/>
        <v>Georgia</v>
      </c>
      <c r="E13" s="18">
        <f t="shared" si="1"/>
        <v>49095.840000000004</v>
      </c>
    </row>
    <row r="14" spans="1:5" x14ac:dyDescent="0.3">
      <c r="A14" s="15" t="s">
        <v>6260</v>
      </c>
      <c r="B14" s="16">
        <v>4382.4860000000017</v>
      </c>
      <c r="D14" t="str">
        <f t="shared" si="0"/>
        <v>Idaho</v>
      </c>
      <c r="E14" s="18">
        <f t="shared" si="1"/>
        <v>4382.4860000000017</v>
      </c>
    </row>
    <row r="15" spans="1:5" x14ac:dyDescent="0.3">
      <c r="A15" s="15" t="s">
        <v>211</v>
      </c>
      <c r="B15" s="16">
        <v>80166.10099999985</v>
      </c>
      <c r="D15" t="str">
        <f t="shared" si="0"/>
        <v>Illinois</v>
      </c>
      <c r="E15" s="18">
        <f t="shared" si="1"/>
        <v>80166.10099999985</v>
      </c>
    </row>
    <row r="16" spans="1:5" x14ac:dyDescent="0.3">
      <c r="A16" s="15" t="s">
        <v>254</v>
      </c>
      <c r="B16" s="16">
        <v>53555.360000000001</v>
      </c>
      <c r="D16" t="str">
        <f t="shared" si="0"/>
        <v>Indiana</v>
      </c>
      <c r="E16" s="18">
        <f t="shared" si="1"/>
        <v>53555.360000000001</v>
      </c>
    </row>
    <row r="17" spans="1:5" x14ac:dyDescent="0.3">
      <c r="A17" s="15" t="s">
        <v>489</v>
      </c>
      <c r="B17" s="16">
        <v>4579.7599999999993</v>
      </c>
      <c r="D17" t="str">
        <f t="shared" si="0"/>
        <v>Iowa</v>
      </c>
      <c r="E17" s="18">
        <f t="shared" si="1"/>
        <v>4579.7599999999993</v>
      </c>
    </row>
    <row r="18" spans="1:5" x14ac:dyDescent="0.3">
      <c r="A18" s="15" t="s">
        <v>4530</v>
      </c>
      <c r="B18" s="16">
        <v>2914.31</v>
      </c>
      <c r="D18" t="str">
        <f t="shared" si="0"/>
        <v>Kansas</v>
      </c>
      <c r="E18" s="18">
        <f t="shared" si="1"/>
        <v>2914.31</v>
      </c>
    </row>
    <row r="19" spans="1:5" x14ac:dyDescent="0.3">
      <c r="A19" s="15" t="s">
        <v>29</v>
      </c>
      <c r="B19" s="16">
        <v>36591.749999999971</v>
      </c>
      <c r="D19" t="str">
        <f t="shared" si="0"/>
        <v>Kentucky</v>
      </c>
      <c r="E19" s="18">
        <f t="shared" si="1"/>
        <v>36591.749999999971</v>
      </c>
    </row>
    <row r="20" spans="1:5" x14ac:dyDescent="0.3">
      <c r="A20" s="15" t="s">
        <v>736</v>
      </c>
      <c r="B20" s="16">
        <v>9217.0299999999988</v>
      </c>
      <c r="D20" t="str">
        <f t="shared" si="0"/>
        <v>Louisiana</v>
      </c>
      <c r="E20" s="18">
        <f t="shared" si="1"/>
        <v>9217.0299999999988</v>
      </c>
    </row>
    <row r="21" spans="1:5" x14ac:dyDescent="0.3">
      <c r="A21" s="15" t="s">
        <v>5235</v>
      </c>
      <c r="B21" s="16">
        <v>1270.53</v>
      </c>
      <c r="D21" t="str">
        <f t="shared" si="0"/>
        <v>Maine</v>
      </c>
      <c r="E21" s="18">
        <f t="shared" si="1"/>
        <v>1270.53</v>
      </c>
    </row>
    <row r="22" spans="1:5" x14ac:dyDescent="0.3">
      <c r="A22" s="15" t="s">
        <v>2735</v>
      </c>
      <c r="B22" s="16">
        <v>23705.523000000005</v>
      </c>
      <c r="D22" t="str">
        <f t="shared" si="0"/>
        <v>Maryland</v>
      </c>
      <c r="E22" s="18">
        <f t="shared" si="1"/>
        <v>23705.523000000005</v>
      </c>
    </row>
    <row r="23" spans="1:5" x14ac:dyDescent="0.3">
      <c r="A23" s="15" t="s">
        <v>1245</v>
      </c>
      <c r="B23" s="16">
        <v>28634.43399999999</v>
      </c>
      <c r="D23" t="str">
        <f t="shared" si="0"/>
        <v>Massachusetts</v>
      </c>
      <c r="E23" s="18">
        <f t="shared" si="1"/>
        <v>28634.43399999999</v>
      </c>
    </row>
    <row r="24" spans="1:5" x14ac:dyDescent="0.3">
      <c r="A24" s="15" t="s">
        <v>238</v>
      </c>
      <c r="B24" s="16">
        <v>76269.614000000016</v>
      </c>
      <c r="D24" t="str">
        <f t="shared" si="0"/>
        <v>Michigan</v>
      </c>
      <c r="E24" s="18">
        <f t="shared" si="1"/>
        <v>76269.614000000016</v>
      </c>
    </row>
    <row r="25" spans="1:5" x14ac:dyDescent="0.3">
      <c r="A25" s="15" t="s">
        <v>229</v>
      </c>
      <c r="B25" s="16">
        <v>29863.149999999994</v>
      </c>
      <c r="D25" t="str">
        <f t="shared" si="0"/>
        <v>Minnesota</v>
      </c>
      <c r="E25" s="18">
        <f t="shared" si="1"/>
        <v>29863.149999999994</v>
      </c>
    </row>
    <row r="26" spans="1:5" x14ac:dyDescent="0.3">
      <c r="A26" s="15" t="s">
        <v>1487</v>
      </c>
      <c r="B26" s="16">
        <v>10771.34</v>
      </c>
      <c r="D26" t="str">
        <f t="shared" si="0"/>
        <v>Mississippi</v>
      </c>
      <c r="E26" s="18">
        <f t="shared" si="1"/>
        <v>10771.34</v>
      </c>
    </row>
    <row r="27" spans="1:5" x14ac:dyDescent="0.3">
      <c r="A27" s="15" t="s">
        <v>596</v>
      </c>
      <c r="B27" s="16">
        <v>22205.149999999998</v>
      </c>
      <c r="D27" t="str">
        <f t="shared" si="0"/>
        <v>Missouri</v>
      </c>
      <c r="E27" s="18">
        <f t="shared" si="1"/>
        <v>22205.149999999998</v>
      </c>
    </row>
    <row r="28" spans="1:5" x14ac:dyDescent="0.3">
      <c r="A28" s="15" t="s">
        <v>1762</v>
      </c>
      <c r="B28" s="16">
        <v>5589.3519999999971</v>
      </c>
      <c r="D28" t="str">
        <f t="shared" si="0"/>
        <v>Montana</v>
      </c>
      <c r="E28" s="18">
        <f t="shared" si="1"/>
        <v>5589.3519999999971</v>
      </c>
    </row>
    <row r="29" spans="1:5" x14ac:dyDescent="0.3">
      <c r="A29" s="15" t="s">
        <v>138</v>
      </c>
      <c r="B29" s="16">
        <v>7464.9299999999985</v>
      </c>
      <c r="D29" t="str">
        <f t="shared" si="0"/>
        <v>Nebraska</v>
      </c>
      <c r="E29" s="18">
        <f t="shared" si="1"/>
        <v>7464.9299999999985</v>
      </c>
    </row>
    <row r="30" spans="1:5" x14ac:dyDescent="0.3">
      <c r="A30" s="15" t="s">
        <v>1392</v>
      </c>
      <c r="B30" s="16">
        <v>16729.101999999999</v>
      </c>
      <c r="D30" t="str">
        <f t="shared" si="0"/>
        <v>Nevada</v>
      </c>
      <c r="E30" s="18">
        <f t="shared" si="1"/>
        <v>16729.101999999999</v>
      </c>
    </row>
    <row r="31" spans="1:5" x14ac:dyDescent="0.3">
      <c r="A31" s="15" t="s">
        <v>2694</v>
      </c>
      <c r="B31" s="16">
        <v>7292.5239999999994</v>
      </c>
      <c r="D31" t="str">
        <f t="shared" si="0"/>
        <v>New Hampshire</v>
      </c>
      <c r="E31" s="18">
        <f t="shared" si="1"/>
        <v>7292.5239999999994</v>
      </c>
    </row>
    <row r="32" spans="1:5" x14ac:dyDescent="0.3">
      <c r="A32" s="15" t="s">
        <v>788</v>
      </c>
      <c r="B32" s="16">
        <v>35764.312000000013</v>
      </c>
      <c r="D32" t="str">
        <f t="shared" si="0"/>
        <v>New Jersey</v>
      </c>
      <c r="E32" s="18">
        <f t="shared" si="1"/>
        <v>35764.312000000013</v>
      </c>
    </row>
    <row r="33" spans="1:5" x14ac:dyDescent="0.3">
      <c r="A33" s="15" t="s">
        <v>668</v>
      </c>
      <c r="B33" s="16">
        <v>4783.5220000000008</v>
      </c>
      <c r="D33" t="str">
        <f t="shared" si="0"/>
        <v>New Mexico</v>
      </c>
      <c r="E33" s="18">
        <f t="shared" si="1"/>
        <v>4783.5220000000008</v>
      </c>
    </row>
    <row r="34" spans="1:5" x14ac:dyDescent="0.3">
      <c r="A34" s="15" t="s">
        <v>267</v>
      </c>
      <c r="B34" s="16">
        <v>310876.27099999978</v>
      </c>
      <c r="D34" t="str">
        <f t="shared" si="0"/>
        <v>New York</v>
      </c>
      <c r="E34" s="18">
        <f t="shared" si="1"/>
        <v>310876.27099999978</v>
      </c>
    </row>
    <row r="35" spans="1:5" x14ac:dyDescent="0.3">
      <c r="A35" s="15" t="s">
        <v>88</v>
      </c>
      <c r="B35" s="16">
        <v>55603.163999999968</v>
      </c>
      <c r="D35" t="str">
        <f t="shared" si="0"/>
        <v>North Carolina</v>
      </c>
      <c r="E35" s="18">
        <f t="shared" si="1"/>
        <v>55603.163999999968</v>
      </c>
    </row>
    <row r="36" spans="1:5" x14ac:dyDescent="0.3">
      <c r="A36" s="15" t="s">
        <v>7449</v>
      </c>
      <c r="B36" s="16">
        <v>919.91</v>
      </c>
      <c r="D36" t="str">
        <f t="shared" si="0"/>
        <v>North Dakota</v>
      </c>
      <c r="E36" s="18">
        <f t="shared" si="1"/>
        <v>919.91</v>
      </c>
    </row>
    <row r="37" spans="1:5" x14ac:dyDescent="0.3">
      <c r="A37" s="15" t="s">
        <v>498</v>
      </c>
      <c r="B37" s="16">
        <v>78258.135999999926</v>
      </c>
      <c r="D37" t="str">
        <f t="shared" si="0"/>
        <v>Ohio</v>
      </c>
      <c r="E37" s="18">
        <f t="shared" si="1"/>
        <v>78258.135999999926</v>
      </c>
    </row>
    <row r="38" spans="1:5" x14ac:dyDescent="0.3">
      <c r="A38" s="15" t="s">
        <v>649</v>
      </c>
      <c r="B38" s="16">
        <v>19683.390000000003</v>
      </c>
      <c r="D38" t="str">
        <f t="shared" si="0"/>
        <v>Oklahoma</v>
      </c>
      <c r="E38" s="18">
        <f t="shared" si="1"/>
        <v>19683.390000000003</v>
      </c>
    </row>
    <row r="39" spans="1:5" x14ac:dyDescent="0.3">
      <c r="A39" s="15" t="s">
        <v>420</v>
      </c>
      <c r="B39" s="16">
        <v>17431.149999999991</v>
      </c>
      <c r="D39" t="str">
        <f t="shared" si="0"/>
        <v>Oregon</v>
      </c>
      <c r="E39" s="18">
        <f t="shared" si="1"/>
        <v>17431.149999999991</v>
      </c>
    </row>
    <row r="40" spans="1:5" x14ac:dyDescent="0.3">
      <c r="A40" s="15" t="s">
        <v>147</v>
      </c>
      <c r="B40" s="16">
        <v>116511.91400000003</v>
      </c>
      <c r="D40" t="str">
        <f t="shared" si="0"/>
        <v>Pennsylvania</v>
      </c>
      <c r="E40" s="18">
        <f t="shared" si="1"/>
        <v>116511.91400000003</v>
      </c>
    </row>
    <row r="41" spans="1:5" x14ac:dyDescent="0.3">
      <c r="A41" s="15" t="s">
        <v>1399</v>
      </c>
      <c r="B41" s="16">
        <v>22627.955999999995</v>
      </c>
      <c r="D41" t="str">
        <f t="shared" si="0"/>
        <v>Rhode Island</v>
      </c>
      <c r="E41" s="18">
        <f t="shared" si="1"/>
        <v>22627.955999999995</v>
      </c>
    </row>
    <row r="42" spans="1:5" x14ac:dyDescent="0.3">
      <c r="A42" s="15" t="s">
        <v>383</v>
      </c>
      <c r="B42" s="16">
        <v>8481.7099999999991</v>
      </c>
      <c r="D42" t="str">
        <f t="shared" si="0"/>
        <v>South Carolina</v>
      </c>
      <c r="E42" s="18">
        <f t="shared" si="1"/>
        <v>8481.7099999999991</v>
      </c>
    </row>
    <row r="43" spans="1:5" x14ac:dyDescent="0.3">
      <c r="A43" s="15" t="s">
        <v>5326</v>
      </c>
      <c r="B43" s="16">
        <v>1315.5600000000002</v>
      </c>
      <c r="D43" t="str">
        <f t="shared" si="0"/>
        <v>South Dakota</v>
      </c>
      <c r="E43" s="18">
        <f t="shared" si="1"/>
        <v>1315.5600000000002</v>
      </c>
    </row>
    <row r="44" spans="1:5" x14ac:dyDescent="0.3">
      <c r="A44" s="15" t="s">
        <v>335</v>
      </c>
      <c r="B44" s="16">
        <v>30661.872999999981</v>
      </c>
      <c r="D44" t="str">
        <f t="shared" si="0"/>
        <v>Tennessee</v>
      </c>
      <c r="E44" s="18">
        <f t="shared" si="1"/>
        <v>30661.872999999981</v>
      </c>
    </row>
    <row r="45" spans="1:5" x14ac:dyDescent="0.3">
      <c r="A45" s="15" t="s">
        <v>104</v>
      </c>
      <c r="B45" s="16">
        <v>170188.04580000002</v>
      </c>
      <c r="D45" t="str">
        <f t="shared" si="0"/>
        <v>Texas</v>
      </c>
      <c r="E45" s="18">
        <f t="shared" si="1"/>
        <v>170188.04580000002</v>
      </c>
    </row>
    <row r="46" spans="1:5" x14ac:dyDescent="0.3">
      <c r="A46" s="15" t="s">
        <v>121</v>
      </c>
      <c r="B46" s="16">
        <v>11220.055999999999</v>
      </c>
      <c r="D46" t="str">
        <f t="shared" si="0"/>
        <v>Utah</v>
      </c>
      <c r="E46" s="18">
        <f t="shared" si="1"/>
        <v>11220.055999999999</v>
      </c>
    </row>
    <row r="47" spans="1:5" x14ac:dyDescent="0.3">
      <c r="A47" s="15" t="s">
        <v>5203</v>
      </c>
      <c r="B47" s="16">
        <v>8929.369999999999</v>
      </c>
      <c r="D47" t="str">
        <f t="shared" si="0"/>
        <v>Vermont</v>
      </c>
      <c r="E47" s="18">
        <f t="shared" si="1"/>
        <v>8929.369999999999</v>
      </c>
    </row>
    <row r="48" spans="1:5" x14ac:dyDescent="0.3">
      <c r="A48" s="15" t="s">
        <v>319</v>
      </c>
      <c r="B48" s="16">
        <v>70636.719999999987</v>
      </c>
      <c r="D48" t="str">
        <f t="shared" si="0"/>
        <v>Virginia</v>
      </c>
      <c r="E48" s="18">
        <f t="shared" si="1"/>
        <v>70636.719999999987</v>
      </c>
    </row>
    <row r="49" spans="1:5" x14ac:dyDescent="0.3">
      <c r="A49" s="15" t="s">
        <v>96</v>
      </c>
      <c r="B49" s="16">
        <v>138641.26999999993</v>
      </c>
      <c r="D49" t="str">
        <f t="shared" si="0"/>
        <v>Washington</v>
      </c>
      <c r="E49" s="18">
        <f t="shared" si="1"/>
        <v>138641.26999999993</v>
      </c>
    </row>
    <row r="50" spans="1:5" x14ac:dyDescent="0.3">
      <c r="A50" s="15" t="s">
        <v>9726</v>
      </c>
      <c r="B50" s="16">
        <v>1209.8240000000001</v>
      </c>
      <c r="D50" t="str">
        <f t="shared" si="0"/>
        <v>West Virginia</v>
      </c>
      <c r="E50" s="18">
        <f t="shared" si="1"/>
        <v>1209.8240000000001</v>
      </c>
    </row>
    <row r="51" spans="1:5" x14ac:dyDescent="0.3">
      <c r="A51" s="15" t="s">
        <v>114</v>
      </c>
      <c r="B51" s="16">
        <v>32114.610000000019</v>
      </c>
      <c r="D51" t="str">
        <f t="shared" si="0"/>
        <v>Wisconsin</v>
      </c>
      <c r="E51" s="18">
        <f t="shared" si="1"/>
        <v>32114.610000000019</v>
      </c>
    </row>
    <row r="52" spans="1:5" x14ac:dyDescent="0.3">
      <c r="A52" s="15" t="s">
        <v>8542</v>
      </c>
      <c r="B52" s="16">
        <v>1603.1360000000002</v>
      </c>
      <c r="D52" t="str">
        <f t="shared" si="0"/>
        <v>Wyoming</v>
      </c>
      <c r="E52" s="18">
        <f t="shared" si="1"/>
        <v>1603.1360000000002</v>
      </c>
    </row>
    <row r="53" spans="1:5" x14ac:dyDescent="0.3">
      <c r="A53" s="8" t="s">
        <v>10934</v>
      </c>
      <c r="B53" s="9">
        <v>2297200.8603000003</v>
      </c>
      <c r="D53" t="str">
        <f t="shared" si="0"/>
        <v>Grand Total</v>
      </c>
      <c r="E53" t="str">
        <f>A53</f>
        <v>Grand Total</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742F-9BD8-47FF-82C9-03A8139AEC3F}">
  <dimension ref="A3:B9"/>
  <sheetViews>
    <sheetView workbookViewId="0">
      <selection activeCell="M22" sqref="M22"/>
    </sheetView>
  </sheetViews>
  <sheetFormatPr defaultRowHeight="14.4" x14ac:dyDescent="0.3"/>
  <cols>
    <col min="1" max="1" width="12.44140625" bestFit="1" customWidth="1"/>
    <col min="2" max="2" width="11.21875" bestFit="1" customWidth="1"/>
  </cols>
  <sheetData>
    <row r="3" spans="1:2" x14ac:dyDescent="0.3">
      <c r="A3" s="5" t="s">
        <v>10933</v>
      </c>
      <c r="B3" s="6" t="s">
        <v>10951</v>
      </c>
    </row>
    <row r="4" spans="1:2" x14ac:dyDescent="0.3">
      <c r="A4" s="7" t="s">
        <v>75</v>
      </c>
      <c r="B4" s="6">
        <v>203412.73300000009</v>
      </c>
    </row>
    <row r="5" spans="1:2" x14ac:dyDescent="0.3">
      <c r="A5" s="15" t="s">
        <v>56</v>
      </c>
      <c r="B5" s="16">
        <v>206965.53200000009</v>
      </c>
    </row>
    <row r="6" spans="1:2" x14ac:dyDescent="0.3">
      <c r="A6" s="15" t="s">
        <v>59</v>
      </c>
      <c r="B6" s="16">
        <v>223843.60800000012</v>
      </c>
    </row>
    <row r="7" spans="1:2" x14ac:dyDescent="0.3">
      <c r="A7" s="15" t="s">
        <v>36</v>
      </c>
      <c r="B7" s="16">
        <v>328449.1030000007</v>
      </c>
    </row>
    <row r="8" spans="1:2" x14ac:dyDescent="0.3">
      <c r="A8" s="15" t="s">
        <v>72</v>
      </c>
      <c r="B8" s="16">
        <v>330007.05400000012</v>
      </c>
    </row>
    <row r="9" spans="1:2" x14ac:dyDescent="0.3">
      <c r="A9" s="8" t="s">
        <v>10934</v>
      </c>
      <c r="B9" s="9">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8B39-D786-4A09-99F7-7C0A48DBC181}">
  <dimension ref="A3:O18"/>
  <sheetViews>
    <sheetView topLeftCell="C9" workbookViewId="0">
      <selection activeCell="L17" sqref="L17"/>
    </sheetView>
  </sheetViews>
  <sheetFormatPr defaultRowHeight="14.4" x14ac:dyDescent="0.3"/>
  <cols>
    <col min="1" max="1" width="12.44140625" bestFit="1" customWidth="1"/>
    <col min="2" max="2" width="13.6640625" bestFit="1" customWidth="1"/>
    <col min="5" max="5" width="12.44140625" customWidth="1"/>
    <col min="6" max="6" width="12.5546875" bestFit="1" customWidth="1"/>
    <col min="8" max="8" width="12.44140625" bestFit="1" customWidth="1"/>
    <col min="9" max="9" width="14.21875" bestFit="1" customWidth="1"/>
    <col min="11" max="11" width="12.44140625" bestFit="1" customWidth="1"/>
    <col min="12" max="12" width="15.5546875" bestFit="1" customWidth="1"/>
    <col min="14" max="14" width="12.44140625" bestFit="1" customWidth="1"/>
    <col min="15" max="15" width="18" bestFit="1" customWidth="1"/>
  </cols>
  <sheetData>
    <row r="3" spans="1:15" x14ac:dyDescent="0.3">
      <c r="A3" s="5" t="s">
        <v>10933</v>
      </c>
      <c r="B3" s="6" t="s">
        <v>10951</v>
      </c>
      <c r="H3" s="5" t="s">
        <v>10933</v>
      </c>
      <c r="I3" s="6" t="s">
        <v>10957</v>
      </c>
      <c r="K3" s="5" t="s">
        <v>10933</v>
      </c>
      <c r="L3" s="6" t="s">
        <v>10958</v>
      </c>
      <c r="N3" s="5" t="s">
        <v>10933</v>
      </c>
      <c r="O3" s="6" t="s">
        <v>10959</v>
      </c>
    </row>
    <row r="4" spans="1:15" x14ac:dyDescent="0.3">
      <c r="A4" s="7" t="s">
        <v>10939</v>
      </c>
      <c r="B4" s="6">
        <v>95365.937600000019</v>
      </c>
      <c r="E4" s="5" t="s">
        <v>10933</v>
      </c>
      <c r="F4" s="6" t="s">
        <v>10952</v>
      </c>
      <c r="H4" s="7" t="s">
        <v>10939</v>
      </c>
      <c r="I4" s="6">
        <v>1500</v>
      </c>
      <c r="K4" s="7" t="s">
        <v>10939</v>
      </c>
      <c r="L4" s="6">
        <v>387</v>
      </c>
      <c r="N4" s="7" t="s">
        <v>10939</v>
      </c>
      <c r="O4" s="6">
        <v>9.6462848596792869E-2</v>
      </c>
    </row>
    <row r="5" spans="1:15" x14ac:dyDescent="0.3">
      <c r="A5" s="7" t="s">
        <v>10940</v>
      </c>
      <c r="B5" s="6">
        <v>60172.649400000024</v>
      </c>
      <c r="E5" s="7" t="s">
        <v>10939</v>
      </c>
      <c r="F5" s="6">
        <v>9199.2699999999986</v>
      </c>
      <c r="H5" s="7" t="s">
        <v>10940</v>
      </c>
      <c r="I5" s="6">
        <v>1068</v>
      </c>
      <c r="K5" s="7" t="s">
        <v>10940</v>
      </c>
      <c r="L5" s="6">
        <v>301</v>
      </c>
      <c r="N5" s="7" t="s">
        <v>10940</v>
      </c>
      <c r="O5" s="6">
        <v>0.17098962406664425</v>
      </c>
    </row>
    <row r="6" spans="1:15" x14ac:dyDescent="0.3">
      <c r="A6" s="7" t="s">
        <v>10941</v>
      </c>
      <c r="B6" s="6">
        <v>199252.98399999991</v>
      </c>
      <c r="E6" s="7" t="s">
        <v>10940</v>
      </c>
      <c r="F6" s="6">
        <v>10288.898699999991</v>
      </c>
      <c r="H6" s="7" t="s">
        <v>10941</v>
      </c>
      <c r="I6" s="6">
        <v>2491</v>
      </c>
      <c r="K6" s="7" t="s">
        <v>10941</v>
      </c>
      <c r="L6" s="6">
        <v>680</v>
      </c>
      <c r="N6" s="7" t="s">
        <v>10941</v>
      </c>
      <c r="O6" s="6">
        <v>0.13453536886554246</v>
      </c>
    </row>
    <row r="7" spans="1:15" x14ac:dyDescent="0.3">
      <c r="A7" s="7" t="s">
        <v>10942</v>
      </c>
      <c r="B7" s="6">
        <v>141851.5674</v>
      </c>
      <c r="E7" s="7" t="s">
        <v>10941</v>
      </c>
      <c r="F7" s="6">
        <v>26806.573700000015</v>
      </c>
      <c r="H7" s="7" t="s">
        <v>10942</v>
      </c>
      <c r="I7" s="6">
        <v>2441</v>
      </c>
      <c r="K7" s="7" t="s">
        <v>10942</v>
      </c>
      <c r="L7" s="6">
        <v>663</v>
      </c>
      <c r="N7" s="7" t="s">
        <v>10942</v>
      </c>
      <c r="O7" s="6">
        <v>9.4731465053942004E-2</v>
      </c>
    </row>
    <row r="8" spans="1:15" x14ac:dyDescent="0.3">
      <c r="A8" s="7" t="s">
        <v>10943</v>
      </c>
      <c r="B8" s="6">
        <v>156122.28669999994</v>
      </c>
      <c r="E8" s="7" t="s">
        <v>10942</v>
      </c>
      <c r="F8" s="6">
        <v>13437.806799999998</v>
      </c>
      <c r="H8" s="7" t="s">
        <v>10943</v>
      </c>
      <c r="I8" s="6">
        <v>2850</v>
      </c>
      <c r="K8" s="7" t="s">
        <v>10943</v>
      </c>
      <c r="L8" s="6">
        <v>750</v>
      </c>
      <c r="N8" s="7" t="s">
        <v>10943</v>
      </c>
      <c r="O8" s="6">
        <v>0.14289127626517142</v>
      </c>
    </row>
    <row r="9" spans="1:15" x14ac:dyDescent="0.3">
      <c r="A9" s="7" t="s">
        <v>10944</v>
      </c>
      <c r="B9" s="6">
        <v>147082.61130000011</v>
      </c>
      <c r="E9" s="7" t="s">
        <v>10943</v>
      </c>
      <c r="F9" s="6">
        <v>22308.51279999999</v>
      </c>
      <c r="H9" s="7" t="s">
        <v>10944</v>
      </c>
      <c r="I9" s="6">
        <v>2644</v>
      </c>
      <c r="K9" s="7" t="s">
        <v>10944</v>
      </c>
      <c r="L9" s="6">
        <v>709</v>
      </c>
      <c r="N9" s="7" t="s">
        <v>10944</v>
      </c>
      <c r="O9" s="6">
        <v>0.1420924901678027</v>
      </c>
    </row>
    <row r="10" spans="1:15" x14ac:dyDescent="0.3">
      <c r="A10" s="7" t="s">
        <v>10945</v>
      </c>
      <c r="B10" s="6">
        <v>149580.83800000031</v>
      </c>
      <c r="E10" s="7" t="s">
        <v>10944</v>
      </c>
      <c r="F10" s="6">
        <v>20899.334500000012</v>
      </c>
      <c r="H10" s="7" t="s">
        <v>10945</v>
      </c>
      <c r="I10" s="6">
        <v>2705</v>
      </c>
      <c r="K10" s="7" t="s">
        <v>10945</v>
      </c>
      <c r="L10" s="6">
        <v>708</v>
      </c>
      <c r="N10" s="7" t="s">
        <v>10945</v>
      </c>
      <c r="O10" s="6">
        <v>9.0488749635163512E-2</v>
      </c>
    </row>
    <row r="11" spans="1:15" x14ac:dyDescent="0.3">
      <c r="A11" s="7" t="s">
        <v>10946</v>
      </c>
      <c r="B11" s="6">
        <v>159589.45099999988</v>
      </c>
      <c r="E11" s="7" t="s">
        <v>10945</v>
      </c>
      <c r="F11" s="6">
        <v>13535.38299999998</v>
      </c>
      <c r="H11" s="7" t="s">
        <v>10946</v>
      </c>
      <c r="I11" s="6">
        <v>2796</v>
      </c>
      <c r="K11" s="7" t="s">
        <v>10946</v>
      </c>
      <c r="L11" s="6">
        <v>710</v>
      </c>
      <c r="N11" s="7" t="s">
        <v>10946</v>
      </c>
      <c r="O11" s="6">
        <v>0.13720653378273723</v>
      </c>
    </row>
    <row r="12" spans="1:15" x14ac:dyDescent="0.3">
      <c r="A12" s="7" t="s">
        <v>10947</v>
      </c>
      <c r="B12" s="6">
        <v>309770.09970000025</v>
      </c>
      <c r="E12" s="7" t="s">
        <v>10946</v>
      </c>
      <c r="F12" s="6">
        <v>21896.715399999972</v>
      </c>
      <c r="H12" s="7" t="s">
        <v>10947</v>
      </c>
      <c r="I12" s="6">
        <v>5073</v>
      </c>
      <c r="K12" s="7" t="s">
        <v>10947</v>
      </c>
      <c r="L12" s="6">
        <v>1386</v>
      </c>
      <c r="N12" s="7" t="s">
        <v>10947</v>
      </c>
      <c r="O12" s="6">
        <v>0.12038990379031732</v>
      </c>
    </row>
    <row r="13" spans="1:15" x14ac:dyDescent="0.3">
      <c r="A13" s="7" t="s">
        <v>10948</v>
      </c>
      <c r="B13" s="6">
        <v>197115.20170000009</v>
      </c>
      <c r="E13" s="7" t="s">
        <v>10947</v>
      </c>
      <c r="F13" s="6">
        <v>37293.192500000034</v>
      </c>
      <c r="H13" s="7" t="s">
        <v>10948</v>
      </c>
      <c r="I13" s="6">
        <v>3095</v>
      </c>
      <c r="K13" s="7" t="s">
        <v>10948</v>
      </c>
      <c r="L13" s="6">
        <v>817</v>
      </c>
      <c r="N13" s="7" t="s">
        <v>10948</v>
      </c>
      <c r="O13" s="6">
        <v>0.15965112547684351</v>
      </c>
    </row>
    <row r="14" spans="1:15" x14ac:dyDescent="0.3">
      <c r="A14" s="7" t="s">
        <v>10949</v>
      </c>
      <c r="B14" s="6">
        <v>349120.07400000008</v>
      </c>
      <c r="E14" s="7" t="s">
        <v>10948</v>
      </c>
      <c r="F14" s="6">
        <v>31469.663800000035</v>
      </c>
      <c r="H14" s="7" t="s">
        <v>10949</v>
      </c>
      <c r="I14" s="6">
        <v>5741</v>
      </c>
      <c r="K14" s="7" t="s">
        <v>10949</v>
      </c>
      <c r="L14" s="6">
        <v>1462</v>
      </c>
      <c r="N14" s="7" t="s">
        <v>10949</v>
      </c>
      <c r="O14" s="6">
        <v>0.10261666191099604</v>
      </c>
    </row>
    <row r="15" spans="1:15" x14ac:dyDescent="0.3">
      <c r="A15" s="7" t="s">
        <v>10950</v>
      </c>
      <c r="B15" s="6">
        <v>332177.15950000001</v>
      </c>
      <c r="E15" s="7" t="s">
        <v>10949</v>
      </c>
      <c r="F15" s="6">
        <v>35825.536599999927</v>
      </c>
      <c r="H15" s="7" t="s">
        <v>10950</v>
      </c>
      <c r="I15" s="6">
        <v>5469</v>
      </c>
      <c r="K15" s="7" t="s">
        <v>10950</v>
      </c>
      <c r="L15" s="6">
        <v>1421</v>
      </c>
      <c r="N15" s="7" t="s">
        <v>10950</v>
      </c>
      <c r="O15" s="6">
        <v>0.13076195234308405</v>
      </c>
    </row>
    <row r="16" spans="1:15" x14ac:dyDescent="0.3">
      <c r="A16" s="8" t="s">
        <v>10934</v>
      </c>
      <c r="B16" s="9">
        <v>2297200.8603000008</v>
      </c>
      <c r="E16" s="7" t="s">
        <v>10950</v>
      </c>
      <c r="F16" s="6">
        <v>43436.13390000003</v>
      </c>
      <c r="H16" s="8" t="s">
        <v>10934</v>
      </c>
      <c r="I16" s="9">
        <v>37873</v>
      </c>
      <c r="K16" s="8" t="s">
        <v>10934</v>
      </c>
      <c r="L16" s="9">
        <v>9994</v>
      </c>
      <c r="N16" s="8" t="s">
        <v>10934</v>
      </c>
      <c r="O16" s="9">
        <v>0.12467217240315856</v>
      </c>
    </row>
    <row r="17" spans="2:15" x14ac:dyDescent="0.3">
      <c r="B17" s="22">
        <f>GETPIVOTDATA("Sales",$A$3)</f>
        <v>2297200.8603000008</v>
      </c>
      <c r="E17" s="8" t="s">
        <v>10934</v>
      </c>
      <c r="F17" s="9">
        <v>286397.02169999998</v>
      </c>
      <c r="I17" s="23">
        <f>GETPIVOTDATA("Quantity",$H$3)</f>
        <v>37873</v>
      </c>
      <c r="L17" s="23">
        <f>GETPIVOTDATA("Order ID",$K$3)</f>
        <v>9994</v>
      </c>
      <c r="O17" s="24">
        <f>GETPIVOTDATA("Profit Margin",$N$3)</f>
        <v>0.12467217240315856</v>
      </c>
    </row>
    <row r="18" spans="2:15" x14ac:dyDescent="0.3">
      <c r="F18" s="22">
        <f>GETPIVOTDATA("Profit",$E$4)</f>
        <v>286397.02169999998</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lineWeight="1.5" displayEmptyCellsAs="gap" xr2:uid="{4DEB8CCE-6C27-457C-A3C3-7A8C6B471766}">
          <x14:colorSeries rgb="FF376092"/>
          <x14:colorNegative rgb="FFD00000"/>
          <x14:colorAxis rgb="FF000000"/>
          <x14:colorMarkers rgb="FFD00000"/>
          <x14:colorFirst rgb="FFD00000"/>
          <x14:colorLast rgb="FFD00000"/>
          <x14:colorHigh rgb="FFD00000"/>
          <x14:colorLow rgb="FFD00000"/>
          <x14:sparklines>
            <x14:sparkline>
              <xm:f>kpi!B4:B15</xm:f>
              <xm:sqref>D5</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DAAE-AAD6-44DD-94F9-0D13D294CC6E}">
  <dimension ref="A3:M7"/>
  <sheetViews>
    <sheetView workbookViewId="0">
      <selection activeCell="M6" sqref="M6"/>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s>
  <sheetData>
    <row r="3" spans="1:13" x14ac:dyDescent="0.3">
      <c r="A3" s="5" t="s">
        <v>10933</v>
      </c>
      <c r="B3" s="4" t="s">
        <v>10951</v>
      </c>
      <c r="C3" s="27" t="s">
        <v>10952</v>
      </c>
      <c r="D3" s="27" t="s">
        <v>10957</v>
      </c>
      <c r="E3" s="27" t="s">
        <v>10958</v>
      </c>
      <c r="F3" s="10" t="s">
        <v>10959</v>
      </c>
    </row>
    <row r="4" spans="1:13" x14ac:dyDescent="0.3">
      <c r="A4" s="7" t="s">
        <v>10935</v>
      </c>
      <c r="B4" s="4">
        <v>484247.49810000096</v>
      </c>
      <c r="C4" s="27">
        <v>49543.974100000007</v>
      </c>
      <c r="D4" s="27">
        <v>7581</v>
      </c>
      <c r="E4" s="27">
        <v>1993</v>
      </c>
      <c r="F4" s="10">
        <v>0.10231126499236715</v>
      </c>
    </row>
    <row r="5" spans="1:13" x14ac:dyDescent="0.3">
      <c r="A5" s="15" t="s">
        <v>10936</v>
      </c>
      <c r="B5" s="25">
        <v>470532.50899999985</v>
      </c>
      <c r="C5" s="28">
        <v>61618.603700000051</v>
      </c>
      <c r="D5" s="28">
        <v>7979</v>
      </c>
      <c r="E5" s="28">
        <v>2102</v>
      </c>
      <c r="F5" s="26">
        <v>0.13095504034557592</v>
      </c>
    </row>
    <row r="6" spans="1:13" x14ac:dyDescent="0.3">
      <c r="A6" s="15" t="s">
        <v>10937</v>
      </c>
      <c r="B6" s="25">
        <v>608473.83000000066</v>
      </c>
      <c r="C6" s="28">
        <v>81726.930800000177</v>
      </c>
      <c r="D6" s="28">
        <v>9810</v>
      </c>
      <c r="E6" s="28">
        <v>2580</v>
      </c>
      <c r="F6" s="26">
        <v>0.13431461924993568</v>
      </c>
      <c r="I6" s="33">
        <f>GETPIVOTDATA("Sum of Sales",$A$3,"Years (Order Date)",2014)/GETPIVOTDATA("Sum of Sales",$A$3,"Years (Order Date)",2013)-1</f>
        <v>0.20620967905883303</v>
      </c>
      <c r="J6" s="33">
        <f>GETPIVOTDATA("Sum of Profit",$A$3,"Years (Order Date)",2014)/GETPIVOTDATA("Sum of Profit",$A$3,"Years (Order Date)",2013)-1</f>
        <v>0.14414565902185772</v>
      </c>
      <c r="K6" s="33">
        <f>GETPIVOTDATA("Sum of Quantity",$A$3,"Years (Order Date)",2014)/GETPIVOTDATA("Sum of Quantity",$A$3,"Years (Order Date)",2013)-1</f>
        <v>0.27451580020387367</v>
      </c>
      <c r="L6" s="33">
        <f>GETPIVOTDATA("Count of Order ID",$A$3,"Years (Order Date)",2014)/GETPIVOTDATA("Count of Order ID",$A$3,"Years (Order Date)",2013)-1</f>
        <v>0.2864341085271318</v>
      </c>
      <c r="M6" s="33">
        <f>GETPIVOTDATA("Sum of Profit Margin",$A$3,"Years (Order Date)",2014)/GETPIVOTDATA("Sum of Profit Margin",$A$3,"Years (Order Date)",2013)-1</f>
        <v>-5.1453757264990463E-2</v>
      </c>
    </row>
    <row r="7" spans="1:13" x14ac:dyDescent="0.3">
      <c r="A7" s="29" t="s">
        <v>10938</v>
      </c>
      <c r="B7" s="30">
        <v>733947.0231999997</v>
      </c>
      <c r="C7" s="31">
        <v>93507.513099999967</v>
      </c>
      <c r="D7" s="31">
        <v>12503</v>
      </c>
      <c r="E7" s="31">
        <v>3319</v>
      </c>
      <c r="F7" s="32">
        <v>0.12740362743390987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17" sqref="C17"/>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showGridLines="0" tabSelected="1" zoomScale="73" workbookViewId="0">
      <selection sqref="A1:XFD1048576"/>
    </sheetView>
  </sheetViews>
  <sheetFormatPr defaultColWidth="14.44140625" defaultRowHeight="15" customHeight="1" x14ac:dyDescent="0.3"/>
  <cols>
    <col min="1" max="26" width="8.6640625" style="34" customWidth="1"/>
    <col min="27" max="16384" width="14.44140625" style="34"/>
  </cols>
  <sheetData>
    <row r="1" spans="1:24" ht="14.25" customHeight="1" x14ac:dyDescent="0.3"/>
    <row r="2" spans="1:24" ht="14.25" customHeight="1" x14ac:dyDescent="0.3"/>
    <row r="3" spans="1:24" ht="14.25" customHeight="1" x14ac:dyDescent="0.3"/>
    <row r="4" spans="1:24" ht="14.25" customHeight="1" x14ac:dyDescent="0.3"/>
    <row r="5" spans="1:24" ht="14.25" customHeight="1" x14ac:dyDescent="0.3"/>
    <row r="6" spans="1:24" ht="14.25" customHeight="1" x14ac:dyDescent="0.3"/>
    <row r="7" spans="1:24" ht="14.25" customHeight="1" x14ac:dyDescent="0.3"/>
    <row r="8" spans="1:24" ht="14.25" customHeight="1" x14ac:dyDescent="0.3"/>
    <row r="9" spans="1:24" ht="14.25" customHeight="1" x14ac:dyDescent="0.3"/>
    <row r="10" spans="1:24" ht="14.25" customHeight="1" x14ac:dyDescent="0.3"/>
    <row r="11" spans="1:24" ht="14.25" customHeight="1" x14ac:dyDescent="0.4">
      <c r="A11" s="35" t="s">
        <v>10932</v>
      </c>
      <c r="B11" s="36"/>
      <c r="Q11" s="35"/>
    </row>
    <row r="12" spans="1:24" ht="14.25" customHeight="1" x14ac:dyDescent="0.3"/>
    <row r="13" spans="1:24" ht="14.25" customHeight="1" x14ac:dyDescent="0.3"/>
    <row r="14" spans="1:24" ht="14.25" customHeight="1" x14ac:dyDescent="0.3"/>
    <row r="15" spans="1:24" ht="14.25" customHeight="1" x14ac:dyDescent="0.3"/>
    <row r="16" spans="1:24" ht="14.25" customHeight="1" x14ac:dyDescent="0.3">
      <c r="X16" s="37"/>
    </row>
    <row r="17" s="34" customFormat="1" ht="14.25" customHeight="1" x14ac:dyDescent="0.3"/>
    <row r="18" s="34" customFormat="1" ht="14.25" customHeight="1" x14ac:dyDescent="0.3"/>
    <row r="19" s="34" customFormat="1" ht="14.25" customHeight="1" x14ac:dyDescent="0.3"/>
    <row r="20" s="34" customFormat="1" ht="14.25" customHeight="1" x14ac:dyDescent="0.3"/>
    <row r="21" s="34" customFormat="1" ht="14.25" customHeight="1" x14ac:dyDescent="0.3"/>
    <row r="22" s="34" customFormat="1" ht="14.25" customHeight="1" x14ac:dyDescent="0.3"/>
    <row r="23" s="34" customFormat="1" ht="14.25" customHeight="1" x14ac:dyDescent="0.3"/>
    <row r="24" s="34" customFormat="1" ht="14.25" customHeight="1" x14ac:dyDescent="0.3"/>
    <row r="25" s="34" customFormat="1" ht="14.25" customHeight="1" x14ac:dyDescent="0.3"/>
    <row r="26" s="34" customFormat="1" ht="14.25" customHeight="1" x14ac:dyDescent="0.3"/>
    <row r="27" s="34" customFormat="1" ht="14.25" customHeight="1" x14ac:dyDescent="0.3"/>
    <row r="28" s="34" customFormat="1" ht="14.25" customHeight="1" x14ac:dyDescent="0.3"/>
    <row r="29" s="34" customFormat="1" ht="14.25" customHeight="1" x14ac:dyDescent="0.3"/>
    <row r="30" s="34" customFormat="1" ht="14.25" customHeight="1" x14ac:dyDescent="0.3"/>
    <row r="31" s="34" customFormat="1" ht="14.25" customHeight="1" x14ac:dyDescent="0.3"/>
    <row r="32" s="34" customFormat="1" ht="14.25" customHeight="1" x14ac:dyDescent="0.3"/>
    <row r="33" s="34" customFormat="1" ht="14.25" customHeight="1" x14ac:dyDescent="0.3"/>
    <row r="34" s="34" customFormat="1" ht="14.25" customHeight="1" x14ac:dyDescent="0.3"/>
    <row r="35" s="34" customFormat="1" ht="14.25" customHeight="1" x14ac:dyDescent="0.3"/>
    <row r="36" s="34" customFormat="1" ht="14.25" customHeight="1" x14ac:dyDescent="0.3"/>
    <row r="37" s="34" customFormat="1" ht="14.25" customHeight="1" x14ac:dyDescent="0.3"/>
    <row r="38" s="34" customFormat="1" ht="14.25" customHeight="1" x14ac:dyDescent="0.3"/>
    <row r="39" s="34" customFormat="1" ht="14.25" customHeight="1" x14ac:dyDescent="0.3"/>
    <row r="40" s="34" customFormat="1" ht="14.25" customHeight="1" x14ac:dyDescent="0.3"/>
    <row r="41" s="34" customFormat="1" ht="14.25" customHeight="1" x14ac:dyDescent="0.3"/>
    <row r="42" s="34" customFormat="1" ht="14.25" customHeight="1" x14ac:dyDescent="0.3"/>
    <row r="43" s="34" customFormat="1" ht="14.25" customHeight="1" x14ac:dyDescent="0.3"/>
    <row r="44" s="34" customFormat="1" ht="14.25" customHeight="1" x14ac:dyDescent="0.3"/>
    <row r="45" s="34" customFormat="1" ht="14.25" customHeight="1" x14ac:dyDescent="0.3"/>
    <row r="46" s="34" customFormat="1" ht="14.25" customHeight="1" x14ac:dyDescent="0.3"/>
    <row r="47" s="34" customFormat="1" ht="14.25" customHeight="1" x14ac:dyDescent="0.3"/>
    <row r="48" s="34" customFormat="1" ht="14.25" customHeight="1" x14ac:dyDescent="0.3"/>
    <row r="49" s="34" customFormat="1" ht="14.25" customHeight="1" x14ac:dyDescent="0.3"/>
    <row r="50" s="34" customFormat="1" ht="14.25" customHeight="1" x14ac:dyDescent="0.3"/>
    <row r="51" s="34" customFormat="1" ht="14.25" customHeight="1" x14ac:dyDescent="0.3"/>
    <row r="52" s="34" customFormat="1" ht="14.25" customHeight="1" x14ac:dyDescent="0.3"/>
    <row r="53" s="34" customFormat="1" ht="14.25" customHeight="1" x14ac:dyDescent="0.3"/>
    <row r="54" s="34" customFormat="1" ht="14.25" customHeight="1" x14ac:dyDescent="0.3"/>
    <row r="55" s="34" customFormat="1" ht="14.25" customHeight="1" x14ac:dyDescent="0.3"/>
    <row r="56" s="34" customFormat="1" ht="14.25" customHeight="1" x14ac:dyDescent="0.3"/>
    <row r="57" s="34" customFormat="1" ht="14.25" customHeight="1" x14ac:dyDescent="0.3"/>
    <row r="58" s="34" customFormat="1" ht="14.25" customHeight="1" x14ac:dyDescent="0.3"/>
    <row r="59" s="34" customFormat="1" ht="14.25" customHeight="1" x14ac:dyDescent="0.3"/>
    <row r="60" s="34" customFormat="1" ht="14.25" customHeight="1" x14ac:dyDescent="0.3"/>
    <row r="61" s="34" customFormat="1" ht="14.25" customHeight="1" x14ac:dyDescent="0.3"/>
    <row r="62" s="34" customFormat="1" ht="14.25" customHeight="1" x14ac:dyDescent="0.3"/>
    <row r="63" s="34" customFormat="1" ht="14.25" customHeight="1" x14ac:dyDescent="0.3"/>
    <row r="64" s="34" customFormat="1" ht="14.25" customHeight="1" x14ac:dyDescent="0.3"/>
    <row r="65" s="34" customFormat="1" ht="14.25" customHeight="1" x14ac:dyDescent="0.3"/>
    <row r="66" s="34" customFormat="1" ht="14.25" customHeight="1" x14ac:dyDescent="0.3"/>
    <row r="67" s="34" customFormat="1" ht="14.25" customHeight="1" x14ac:dyDescent="0.3"/>
    <row r="68" s="34" customFormat="1" ht="14.25" customHeight="1" x14ac:dyDescent="0.3"/>
    <row r="69" s="34" customFormat="1" ht="14.25" customHeight="1" x14ac:dyDescent="0.3"/>
    <row r="70" s="34" customFormat="1" ht="14.25" customHeight="1" x14ac:dyDescent="0.3"/>
    <row r="71" s="34" customFormat="1" ht="14.25" customHeight="1" x14ac:dyDescent="0.3"/>
    <row r="72" s="34" customFormat="1" ht="14.25" customHeight="1" x14ac:dyDescent="0.3"/>
    <row r="73" s="34" customFormat="1" ht="14.25" customHeight="1" x14ac:dyDescent="0.3"/>
    <row r="74" s="34" customFormat="1" ht="14.25" customHeight="1" x14ac:dyDescent="0.3"/>
    <row r="75" s="34" customFormat="1" ht="14.25" customHeight="1" x14ac:dyDescent="0.3"/>
    <row r="76" s="34" customFormat="1" ht="14.25" customHeight="1" x14ac:dyDescent="0.3"/>
    <row r="77" s="34" customFormat="1" ht="14.25" customHeight="1" x14ac:dyDescent="0.3"/>
    <row r="78" s="34" customFormat="1" ht="14.25" customHeight="1" x14ac:dyDescent="0.3"/>
    <row r="79" s="34" customFormat="1" ht="14.25" customHeight="1" x14ac:dyDescent="0.3"/>
    <row r="80" s="34" customFormat="1" ht="14.25" customHeight="1" x14ac:dyDescent="0.3"/>
    <row r="81" s="34" customFormat="1" ht="14.25" customHeight="1" x14ac:dyDescent="0.3"/>
    <row r="82" s="34" customFormat="1" ht="14.25" customHeight="1" x14ac:dyDescent="0.3"/>
    <row r="83" s="34" customFormat="1" ht="14.25" customHeight="1" x14ac:dyDescent="0.3"/>
    <row r="84" s="34" customFormat="1" ht="14.25" customHeight="1" x14ac:dyDescent="0.3"/>
    <row r="85" s="34" customFormat="1" ht="14.25" customHeight="1" x14ac:dyDescent="0.3"/>
    <row r="86" s="34" customFormat="1" ht="14.25" customHeight="1" x14ac:dyDescent="0.3"/>
    <row r="87" s="34" customFormat="1" ht="14.25" customHeight="1" x14ac:dyDescent="0.3"/>
    <row r="88" s="34" customFormat="1" ht="14.25" customHeight="1" x14ac:dyDescent="0.3"/>
    <row r="89" s="34" customFormat="1" ht="14.25" customHeight="1" x14ac:dyDescent="0.3"/>
    <row r="90" s="34" customFormat="1" ht="14.25" customHeight="1" x14ac:dyDescent="0.3"/>
    <row r="91" s="34" customFormat="1" ht="14.25" customHeight="1" x14ac:dyDescent="0.3"/>
    <row r="92" s="34" customFormat="1" ht="14.25" customHeight="1" x14ac:dyDescent="0.3"/>
    <row r="93" s="34" customFormat="1" ht="14.25" customHeight="1" x14ac:dyDescent="0.3"/>
    <row r="94" s="34" customFormat="1" ht="14.25" customHeight="1" x14ac:dyDescent="0.3"/>
    <row r="95" s="34" customFormat="1" ht="14.25" customHeight="1" x14ac:dyDescent="0.3"/>
    <row r="96" s="34" customFormat="1" ht="14.25" customHeight="1" x14ac:dyDescent="0.3"/>
    <row r="97" s="34" customFormat="1" ht="14.25" customHeight="1" x14ac:dyDescent="0.3"/>
    <row r="98" s="34" customFormat="1" ht="14.25" customHeight="1" x14ac:dyDescent="0.3"/>
    <row r="99" s="34" customFormat="1" ht="14.25" customHeight="1" x14ac:dyDescent="0.3"/>
    <row r="100" s="34" customFormat="1" ht="14.25" customHeight="1" x14ac:dyDescent="0.3"/>
    <row r="101" s="34" customFormat="1" ht="14.25" customHeight="1" x14ac:dyDescent="0.3"/>
    <row r="102" s="34" customFormat="1" ht="14.25" customHeight="1" x14ac:dyDescent="0.3"/>
    <row r="103" s="34" customFormat="1" ht="14.25" customHeight="1" x14ac:dyDescent="0.3"/>
    <row r="104" s="34" customFormat="1" ht="14.25" customHeight="1" x14ac:dyDescent="0.3"/>
    <row r="105" s="34" customFormat="1" ht="14.25" customHeight="1" x14ac:dyDescent="0.3"/>
    <row r="106" s="34" customFormat="1" ht="14.25" customHeight="1" x14ac:dyDescent="0.3"/>
    <row r="107" s="34" customFormat="1" ht="14.25" customHeight="1" x14ac:dyDescent="0.3"/>
    <row r="108" s="34" customFormat="1" ht="14.25" customHeight="1" x14ac:dyDescent="0.3"/>
    <row r="109" s="34" customFormat="1" ht="14.25" customHeight="1" x14ac:dyDescent="0.3"/>
    <row r="110" s="34" customFormat="1" ht="14.25" customHeight="1" x14ac:dyDescent="0.3"/>
    <row r="111" s="34" customFormat="1" ht="14.25" customHeight="1" x14ac:dyDescent="0.3"/>
    <row r="112" s="34" customFormat="1" ht="14.25" customHeight="1" x14ac:dyDescent="0.3"/>
    <row r="113" s="34" customFormat="1" ht="14.25" customHeight="1" x14ac:dyDescent="0.3"/>
    <row r="114" s="34" customFormat="1" ht="14.25" customHeight="1" x14ac:dyDescent="0.3"/>
    <row r="115" s="34" customFormat="1" ht="14.25" customHeight="1" x14ac:dyDescent="0.3"/>
    <row r="116" s="34" customFormat="1" ht="14.25" customHeight="1" x14ac:dyDescent="0.3"/>
    <row r="117" s="34" customFormat="1" ht="14.25" customHeight="1" x14ac:dyDescent="0.3"/>
    <row r="118" s="34" customFormat="1" ht="14.25" customHeight="1" x14ac:dyDescent="0.3"/>
    <row r="119" s="34" customFormat="1" ht="14.25" customHeight="1" x14ac:dyDescent="0.3"/>
    <row r="120" s="34" customFormat="1" ht="14.25" customHeight="1" x14ac:dyDescent="0.3"/>
    <row r="121" s="34" customFormat="1" ht="14.25" customHeight="1" x14ac:dyDescent="0.3"/>
    <row r="122" s="34" customFormat="1" ht="14.25" customHeight="1" x14ac:dyDescent="0.3"/>
    <row r="123" s="34" customFormat="1" ht="14.25" customHeight="1" x14ac:dyDescent="0.3"/>
    <row r="124" s="34" customFormat="1" ht="14.25" customHeight="1" x14ac:dyDescent="0.3"/>
    <row r="125" s="34" customFormat="1" ht="14.25" customHeight="1" x14ac:dyDescent="0.3"/>
    <row r="126" s="34" customFormat="1" ht="14.25" customHeight="1" x14ac:dyDescent="0.3"/>
    <row r="127" s="34" customFormat="1" ht="14.25" customHeight="1" x14ac:dyDescent="0.3"/>
    <row r="128" s="34" customFormat="1" ht="14.25" customHeight="1" x14ac:dyDescent="0.3"/>
    <row r="129" s="34" customFormat="1" ht="14.25" customHeight="1" x14ac:dyDescent="0.3"/>
    <row r="130" s="34" customFormat="1" ht="14.25" customHeight="1" x14ac:dyDescent="0.3"/>
    <row r="131" s="34" customFormat="1" ht="14.25" customHeight="1" x14ac:dyDescent="0.3"/>
    <row r="132" s="34" customFormat="1" ht="14.25" customHeight="1" x14ac:dyDescent="0.3"/>
    <row r="133" s="34" customFormat="1" ht="14.25" customHeight="1" x14ac:dyDescent="0.3"/>
    <row r="134" s="34" customFormat="1" ht="14.25" customHeight="1" x14ac:dyDescent="0.3"/>
    <row r="135" s="34" customFormat="1" ht="14.25" customHeight="1" x14ac:dyDescent="0.3"/>
    <row r="136" s="34" customFormat="1" ht="14.25" customHeight="1" x14ac:dyDescent="0.3"/>
    <row r="137" s="34" customFormat="1" ht="14.25" customHeight="1" x14ac:dyDescent="0.3"/>
    <row r="138" s="34" customFormat="1" ht="14.25" customHeight="1" x14ac:dyDescent="0.3"/>
    <row r="139" s="34" customFormat="1" ht="14.25" customHeight="1" x14ac:dyDescent="0.3"/>
    <row r="140" s="34" customFormat="1" ht="14.25" customHeight="1" x14ac:dyDescent="0.3"/>
    <row r="141" s="34" customFormat="1" ht="14.25" customHeight="1" x14ac:dyDescent="0.3"/>
    <row r="142" s="34" customFormat="1" ht="14.25" customHeight="1" x14ac:dyDescent="0.3"/>
    <row r="143" s="34" customFormat="1" ht="14.25" customHeight="1" x14ac:dyDescent="0.3"/>
    <row r="144" s="34" customFormat="1" ht="14.25" customHeight="1" x14ac:dyDescent="0.3"/>
    <row r="145" s="34" customFormat="1" ht="14.25" customHeight="1" x14ac:dyDescent="0.3"/>
    <row r="146" s="34" customFormat="1" ht="14.25" customHeight="1" x14ac:dyDescent="0.3"/>
    <row r="147" s="34" customFormat="1" ht="14.25" customHeight="1" x14ac:dyDescent="0.3"/>
    <row r="148" s="34" customFormat="1" ht="14.25" customHeight="1" x14ac:dyDescent="0.3"/>
    <row r="149" s="34" customFormat="1" ht="14.25" customHeight="1" x14ac:dyDescent="0.3"/>
    <row r="150" s="34" customFormat="1" ht="14.25" customHeight="1" x14ac:dyDescent="0.3"/>
    <row r="151" s="34" customFormat="1" ht="14.25" customHeight="1" x14ac:dyDescent="0.3"/>
    <row r="152" s="34" customFormat="1" ht="14.25" customHeight="1" x14ac:dyDescent="0.3"/>
    <row r="153" s="34" customFormat="1" ht="14.25" customHeight="1" x14ac:dyDescent="0.3"/>
    <row r="154" s="34" customFormat="1" ht="14.25" customHeight="1" x14ac:dyDescent="0.3"/>
    <row r="155" s="34" customFormat="1" ht="14.25" customHeight="1" x14ac:dyDescent="0.3"/>
    <row r="156" s="34" customFormat="1" ht="14.25" customHeight="1" x14ac:dyDescent="0.3"/>
    <row r="157" s="34" customFormat="1" ht="14.25" customHeight="1" x14ac:dyDescent="0.3"/>
    <row r="158" s="34" customFormat="1" ht="14.25" customHeight="1" x14ac:dyDescent="0.3"/>
    <row r="159" s="34" customFormat="1" ht="14.25" customHeight="1" x14ac:dyDescent="0.3"/>
    <row r="160" s="34" customFormat="1" ht="14.25" customHeight="1" x14ac:dyDescent="0.3"/>
    <row r="161" s="34" customFormat="1" ht="14.25" customHeight="1" x14ac:dyDescent="0.3"/>
    <row r="162" s="34" customFormat="1" ht="14.25" customHeight="1" x14ac:dyDescent="0.3"/>
    <row r="163" s="34" customFormat="1" ht="14.25" customHeight="1" x14ac:dyDescent="0.3"/>
    <row r="164" s="34" customFormat="1" ht="14.25" customHeight="1" x14ac:dyDescent="0.3"/>
    <row r="165" s="34" customFormat="1" ht="14.25" customHeight="1" x14ac:dyDescent="0.3"/>
    <row r="166" s="34" customFormat="1" ht="14.25" customHeight="1" x14ac:dyDescent="0.3"/>
    <row r="167" s="34" customFormat="1" ht="14.25" customHeight="1" x14ac:dyDescent="0.3"/>
    <row r="168" s="34" customFormat="1" ht="14.25" customHeight="1" x14ac:dyDescent="0.3"/>
    <row r="169" s="34" customFormat="1" ht="14.25" customHeight="1" x14ac:dyDescent="0.3"/>
    <row r="170" s="34" customFormat="1" ht="14.25" customHeight="1" x14ac:dyDescent="0.3"/>
    <row r="171" s="34" customFormat="1" ht="14.25" customHeight="1" x14ac:dyDescent="0.3"/>
    <row r="172" s="34" customFormat="1" ht="14.25" customHeight="1" x14ac:dyDescent="0.3"/>
    <row r="173" s="34" customFormat="1" ht="14.25" customHeight="1" x14ac:dyDescent="0.3"/>
    <row r="174" s="34" customFormat="1" ht="14.25" customHeight="1" x14ac:dyDescent="0.3"/>
    <row r="175" s="34" customFormat="1" ht="14.25" customHeight="1" x14ac:dyDescent="0.3"/>
    <row r="176" s="34" customFormat="1" ht="14.25" customHeight="1" x14ac:dyDescent="0.3"/>
    <row r="177" s="34" customFormat="1" ht="14.25" customHeight="1" x14ac:dyDescent="0.3"/>
    <row r="178" s="34" customFormat="1" ht="14.25" customHeight="1" x14ac:dyDescent="0.3"/>
    <row r="179" s="34" customFormat="1" ht="14.25" customHeight="1" x14ac:dyDescent="0.3"/>
    <row r="180" s="34" customFormat="1" ht="14.25" customHeight="1" x14ac:dyDescent="0.3"/>
    <row r="181" s="34" customFormat="1" ht="14.25" customHeight="1" x14ac:dyDescent="0.3"/>
    <row r="182" s="34" customFormat="1" ht="14.25" customHeight="1" x14ac:dyDescent="0.3"/>
    <row r="183" s="34" customFormat="1" ht="14.25" customHeight="1" x14ac:dyDescent="0.3"/>
    <row r="184" s="34" customFormat="1" ht="14.25" customHeight="1" x14ac:dyDescent="0.3"/>
    <row r="185" s="34" customFormat="1" ht="14.25" customHeight="1" x14ac:dyDescent="0.3"/>
    <row r="186" s="34" customFormat="1" ht="14.25" customHeight="1" x14ac:dyDescent="0.3"/>
    <row r="187" s="34" customFormat="1" ht="14.25" customHeight="1" x14ac:dyDescent="0.3"/>
    <row r="188" s="34" customFormat="1" ht="14.25" customHeight="1" x14ac:dyDescent="0.3"/>
    <row r="189" s="34" customFormat="1" ht="14.25" customHeight="1" x14ac:dyDescent="0.3"/>
    <row r="190" s="34" customFormat="1" ht="14.25" customHeight="1" x14ac:dyDescent="0.3"/>
    <row r="191" s="34" customFormat="1" ht="14.25" customHeight="1" x14ac:dyDescent="0.3"/>
    <row r="192" s="34" customFormat="1" ht="14.25" customHeight="1" x14ac:dyDescent="0.3"/>
    <row r="193" s="34" customFormat="1" ht="14.25" customHeight="1" x14ac:dyDescent="0.3"/>
    <row r="194" s="34" customFormat="1" ht="14.25" customHeight="1" x14ac:dyDescent="0.3"/>
    <row r="195" s="34" customFormat="1" ht="14.25" customHeight="1" x14ac:dyDescent="0.3"/>
    <row r="196" s="34" customFormat="1" ht="14.25" customHeight="1" x14ac:dyDescent="0.3"/>
    <row r="197" s="34" customFormat="1" ht="14.25" customHeight="1" x14ac:dyDescent="0.3"/>
    <row r="198" s="34" customFormat="1" ht="14.25" customHeight="1" x14ac:dyDescent="0.3"/>
    <row r="199" s="34" customFormat="1" ht="14.25" customHeight="1" x14ac:dyDescent="0.3"/>
    <row r="200" s="34" customFormat="1" ht="14.25" customHeight="1" x14ac:dyDescent="0.3"/>
    <row r="201" s="34" customFormat="1" ht="14.25" customHeight="1" x14ac:dyDescent="0.3"/>
    <row r="202" s="34" customFormat="1" ht="14.25" customHeight="1" x14ac:dyDescent="0.3"/>
    <row r="203" s="34" customFormat="1" ht="14.25" customHeight="1" x14ac:dyDescent="0.3"/>
    <row r="204" s="34" customFormat="1" ht="14.25" customHeight="1" x14ac:dyDescent="0.3"/>
    <row r="205" s="34" customFormat="1" ht="14.25" customHeight="1" x14ac:dyDescent="0.3"/>
    <row r="206" s="34" customFormat="1" ht="14.25" customHeight="1" x14ac:dyDescent="0.3"/>
    <row r="207" s="34" customFormat="1" ht="14.25" customHeight="1" x14ac:dyDescent="0.3"/>
    <row r="208" s="34" customFormat="1" ht="14.25" customHeight="1" x14ac:dyDescent="0.3"/>
    <row r="209" s="34" customFormat="1" ht="14.25" customHeight="1" x14ac:dyDescent="0.3"/>
    <row r="210" s="34" customFormat="1" ht="14.25" customHeight="1" x14ac:dyDescent="0.3"/>
    <row r="211" s="34" customFormat="1" ht="14.25" customHeight="1" x14ac:dyDescent="0.3"/>
    <row r="212" s="34" customFormat="1" ht="14.25" customHeight="1" x14ac:dyDescent="0.3"/>
    <row r="213" s="34" customFormat="1" ht="14.25" customHeight="1" x14ac:dyDescent="0.3"/>
    <row r="214" s="34" customFormat="1" ht="14.25" customHeight="1" x14ac:dyDescent="0.3"/>
    <row r="215" s="34" customFormat="1" ht="14.25" customHeight="1" x14ac:dyDescent="0.3"/>
    <row r="216" s="34" customFormat="1" ht="14.25" customHeight="1" x14ac:dyDescent="0.3"/>
    <row r="217" s="34" customFormat="1" ht="14.25" customHeight="1" x14ac:dyDescent="0.3"/>
    <row r="218" s="34" customFormat="1" ht="14.25" customHeight="1" x14ac:dyDescent="0.3"/>
    <row r="219" s="34" customFormat="1" ht="14.25" customHeight="1" x14ac:dyDescent="0.3"/>
    <row r="220" s="34" customFormat="1" ht="14.25" customHeight="1" x14ac:dyDescent="0.3"/>
    <row r="221" s="34" customFormat="1" ht="14.25" customHeight="1" x14ac:dyDescent="0.3"/>
    <row r="222" s="34" customFormat="1" ht="14.25" customHeight="1" x14ac:dyDescent="0.3"/>
    <row r="223" s="34" customFormat="1" ht="14.25" customHeight="1" x14ac:dyDescent="0.3"/>
    <row r="224" s="34" customFormat="1" ht="14.25" customHeight="1" x14ac:dyDescent="0.3"/>
    <row r="225" s="34" customFormat="1" ht="14.25" customHeight="1" x14ac:dyDescent="0.3"/>
    <row r="226" s="34" customFormat="1" ht="14.25" customHeight="1" x14ac:dyDescent="0.3"/>
    <row r="227" s="34" customFormat="1" ht="14.25" customHeight="1" x14ac:dyDescent="0.3"/>
    <row r="228" s="34" customFormat="1" ht="14.25" customHeight="1" x14ac:dyDescent="0.3"/>
    <row r="229" s="34" customFormat="1" ht="14.25" customHeight="1" x14ac:dyDescent="0.3"/>
    <row r="230" s="34" customFormat="1" ht="14.25" customHeight="1" x14ac:dyDescent="0.3"/>
    <row r="231" s="34" customFormat="1" ht="14.25" customHeight="1" x14ac:dyDescent="0.3"/>
    <row r="232" s="34" customFormat="1" ht="14.25" customHeight="1" x14ac:dyDescent="0.3"/>
    <row r="233" s="34" customFormat="1" ht="14.25" customHeight="1" x14ac:dyDescent="0.3"/>
    <row r="234" s="34" customFormat="1" ht="14.25" customHeight="1" x14ac:dyDescent="0.3"/>
    <row r="235" s="34" customFormat="1" ht="14.25" customHeight="1" x14ac:dyDescent="0.3"/>
    <row r="236" s="34" customFormat="1" ht="14.25" customHeight="1" x14ac:dyDescent="0.3"/>
    <row r="237" s="34" customFormat="1" ht="14.25" customHeight="1" x14ac:dyDescent="0.3"/>
    <row r="238" s="34" customFormat="1" ht="14.25" customHeight="1" x14ac:dyDescent="0.3"/>
    <row r="239" s="34" customFormat="1" ht="14.25" customHeight="1" x14ac:dyDescent="0.3"/>
    <row r="240" s="34" customFormat="1" ht="14.25" customHeight="1" x14ac:dyDescent="0.3"/>
    <row r="241" s="34" customFormat="1" ht="14.25" customHeight="1" x14ac:dyDescent="0.3"/>
    <row r="242" s="34" customFormat="1" ht="14.25" customHeight="1" x14ac:dyDescent="0.3"/>
    <row r="243" s="34" customFormat="1" ht="14.25" customHeight="1" x14ac:dyDescent="0.3"/>
    <row r="244" s="34" customFormat="1" ht="14.25" customHeight="1" x14ac:dyDescent="0.3"/>
    <row r="245" s="34" customFormat="1" ht="14.25" customHeight="1" x14ac:dyDescent="0.3"/>
    <row r="246" s="34" customFormat="1" ht="14.25" customHeight="1" x14ac:dyDescent="0.3"/>
    <row r="247" s="34" customFormat="1" ht="14.25" customHeight="1" x14ac:dyDescent="0.3"/>
    <row r="248" s="34" customFormat="1" ht="14.25" customHeight="1" x14ac:dyDescent="0.3"/>
    <row r="249" s="34" customFormat="1" ht="14.25" customHeight="1" x14ac:dyDescent="0.3"/>
    <row r="250" s="34" customFormat="1" ht="14.25" customHeight="1" x14ac:dyDescent="0.3"/>
    <row r="251" s="34" customFormat="1" ht="14.25" customHeight="1" x14ac:dyDescent="0.3"/>
    <row r="252" s="34" customFormat="1" ht="14.25" customHeight="1" x14ac:dyDescent="0.3"/>
    <row r="253" s="34" customFormat="1" ht="14.25" customHeight="1" x14ac:dyDescent="0.3"/>
    <row r="254" s="34" customFormat="1" ht="14.25" customHeight="1" x14ac:dyDescent="0.3"/>
    <row r="255" s="34" customFormat="1" ht="14.25" customHeight="1" x14ac:dyDescent="0.3"/>
    <row r="256" s="34" customFormat="1" ht="14.25" customHeight="1" x14ac:dyDescent="0.3"/>
    <row r="257" s="34" customFormat="1" ht="14.25" customHeight="1" x14ac:dyDescent="0.3"/>
    <row r="258" s="34" customFormat="1" ht="14.25" customHeight="1" x14ac:dyDescent="0.3"/>
    <row r="259" s="34" customFormat="1" ht="14.25" customHeight="1" x14ac:dyDescent="0.3"/>
    <row r="260" s="34" customFormat="1" ht="14.25" customHeight="1" x14ac:dyDescent="0.3"/>
    <row r="261" s="34" customFormat="1" ht="14.25" customHeight="1" x14ac:dyDescent="0.3"/>
    <row r="262" s="34" customFormat="1" ht="14.25" customHeight="1" x14ac:dyDescent="0.3"/>
    <row r="263" s="34" customFormat="1" ht="14.25" customHeight="1" x14ac:dyDescent="0.3"/>
    <row r="264" s="34" customFormat="1" ht="14.25" customHeight="1" x14ac:dyDescent="0.3"/>
    <row r="265" s="34" customFormat="1" ht="14.25" customHeight="1" x14ac:dyDescent="0.3"/>
    <row r="266" s="34" customFormat="1" ht="14.25" customHeight="1" x14ac:dyDescent="0.3"/>
    <row r="267" s="34" customFormat="1" ht="14.25" customHeight="1" x14ac:dyDescent="0.3"/>
    <row r="268" s="34" customFormat="1" ht="14.25" customHeight="1" x14ac:dyDescent="0.3"/>
    <row r="269" s="34" customFormat="1" ht="14.25" customHeight="1" x14ac:dyDescent="0.3"/>
    <row r="270" s="34" customFormat="1" ht="14.25" customHeight="1" x14ac:dyDescent="0.3"/>
    <row r="271" s="34" customFormat="1" ht="14.25" customHeight="1" x14ac:dyDescent="0.3"/>
    <row r="272" s="34" customFormat="1" ht="14.25" customHeight="1" x14ac:dyDescent="0.3"/>
    <row r="273" s="34" customFormat="1" ht="14.25" customHeight="1" x14ac:dyDescent="0.3"/>
    <row r="274" s="34" customFormat="1" ht="14.25" customHeight="1" x14ac:dyDescent="0.3"/>
    <row r="275" s="34" customFormat="1" ht="14.25" customHeight="1" x14ac:dyDescent="0.3"/>
    <row r="276" s="34" customFormat="1" ht="14.25" customHeight="1" x14ac:dyDescent="0.3"/>
    <row r="277" s="34" customFormat="1" ht="14.25" customHeight="1" x14ac:dyDescent="0.3"/>
    <row r="278" s="34" customFormat="1" ht="14.25" customHeight="1" x14ac:dyDescent="0.3"/>
    <row r="279" s="34" customFormat="1" ht="14.25" customHeight="1" x14ac:dyDescent="0.3"/>
    <row r="280" s="34" customFormat="1" ht="14.25" customHeight="1" x14ac:dyDescent="0.3"/>
    <row r="281" s="34" customFormat="1" ht="14.25" customHeight="1" x14ac:dyDescent="0.3"/>
    <row r="282" s="34" customFormat="1" ht="14.25" customHeight="1" x14ac:dyDescent="0.3"/>
    <row r="283" s="34" customFormat="1" ht="14.25" customHeight="1" x14ac:dyDescent="0.3"/>
    <row r="284" s="34" customFormat="1" ht="14.25" customHeight="1" x14ac:dyDescent="0.3"/>
    <row r="285" s="34" customFormat="1" ht="14.25" customHeight="1" x14ac:dyDescent="0.3"/>
    <row r="286" s="34" customFormat="1" ht="14.25" customHeight="1" x14ac:dyDescent="0.3"/>
    <row r="287" s="34" customFormat="1" ht="14.25" customHeight="1" x14ac:dyDescent="0.3"/>
    <row r="288" s="34" customFormat="1" ht="14.25" customHeight="1" x14ac:dyDescent="0.3"/>
    <row r="289" s="34" customFormat="1" ht="14.25" customHeight="1" x14ac:dyDescent="0.3"/>
    <row r="290" s="34" customFormat="1" ht="14.25" customHeight="1" x14ac:dyDescent="0.3"/>
    <row r="291" s="34" customFormat="1" ht="14.25" customHeight="1" x14ac:dyDescent="0.3"/>
    <row r="292" s="34" customFormat="1" ht="14.25" customHeight="1" x14ac:dyDescent="0.3"/>
    <row r="293" s="34" customFormat="1" ht="14.25" customHeight="1" x14ac:dyDescent="0.3"/>
    <row r="294" s="34" customFormat="1" ht="14.25" customHeight="1" x14ac:dyDescent="0.3"/>
    <row r="295" s="34" customFormat="1" ht="14.25" customHeight="1" x14ac:dyDescent="0.3"/>
    <row r="296" s="34" customFormat="1" ht="14.25" customHeight="1" x14ac:dyDescent="0.3"/>
    <row r="297" s="34" customFormat="1" ht="14.25" customHeight="1" x14ac:dyDescent="0.3"/>
    <row r="298" s="34" customFormat="1" ht="14.25" customHeight="1" x14ac:dyDescent="0.3"/>
    <row r="299" s="34" customFormat="1" ht="14.25" customHeight="1" x14ac:dyDescent="0.3"/>
    <row r="300" s="34" customFormat="1" ht="14.25" customHeight="1" x14ac:dyDescent="0.3"/>
    <row r="301" s="34" customFormat="1" ht="14.25" customHeight="1" x14ac:dyDescent="0.3"/>
    <row r="302" s="34" customFormat="1" ht="14.25" customHeight="1" x14ac:dyDescent="0.3"/>
    <row r="303" s="34" customFormat="1" ht="14.25" customHeight="1" x14ac:dyDescent="0.3"/>
    <row r="304" s="34" customFormat="1" ht="14.25" customHeight="1" x14ac:dyDescent="0.3"/>
    <row r="305" s="34" customFormat="1" ht="14.25" customHeight="1" x14ac:dyDescent="0.3"/>
    <row r="306" s="34" customFormat="1" ht="14.25" customHeight="1" x14ac:dyDescent="0.3"/>
    <row r="307" s="34" customFormat="1" ht="14.25" customHeight="1" x14ac:dyDescent="0.3"/>
    <row r="308" s="34" customFormat="1" ht="14.25" customHeight="1" x14ac:dyDescent="0.3"/>
    <row r="309" s="34" customFormat="1" ht="14.25" customHeight="1" x14ac:dyDescent="0.3"/>
    <row r="310" s="34" customFormat="1" ht="14.25" customHeight="1" x14ac:dyDescent="0.3"/>
    <row r="311" s="34" customFormat="1" ht="14.25" customHeight="1" x14ac:dyDescent="0.3"/>
    <row r="312" s="34" customFormat="1" ht="14.25" customHeight="1" x14ac:dyDescent="0.3"/>
    <row r="313" s="34" customFormat="1" ht="14.25" customHeight="1" x14ac:dyDescent="0.3"/>
    <row r="314" s="34" customFormat="1" ht="14.25" customHeight="1" x14ac:dyDescent="0.3"/>
    <row r="315" s="34" customFormat="1" ht="14.25" customHeight="1" x14ac:dyDescent="0.3"/>
    <row r="316" s="34" customFormat="1" ht="14.25" customHeight="1" x14ac:dyDescent="0.3"/>
    <row r="317" s="34" customFormat="1" ht="14.25" customHeight="1" x14ac:dyDescent="0.3"/>
    <row r="318" s="34" customFormat="1" ht="14.25" customHeight="1" x14ac:dyDescent="0.3"/>
    <row r="319" s="34" customFormat="1" ht="14.25" customHeight="1" x14ac:dyDescent="0.3"/>
    <row r="320" s="34" customFormat="1" ht="14.25" customHeight="1" x14ac:dyDescent="0.3"/>
    <row r="321" s="34" customFormat="1" ht="14.25" customHeight="1" x14ac:dyDescent="0.3"/>
    <row r="322" s="34" customFormat="1" ht="14.25" customHeight="1" x14ac:dyDescent="0.3"/>
    <row r="323" s="34" customFormat="1" ht="14.25" customHeight="1" x14ac:dyDescent="0.3"/>
    <row r="324" s="34" customFormat="1" ht="14.25" customHeight="1" x14ac:dyDescent="0.3"/>
    <row r="325" s="34" customFormat="1" ht="14.25" customHeight="1" x14ac:dyDescent="0.3"/>
    <row r="326" s="34" customFormat="1" ht="14.25" customHeight="1" x14ac:dyDescent="0.3"/>
    <row r="327" s="34" customFormat="1" ht="14.25" customHeight="1" x14ac:dyDescent="0.3"/>
    <row r="328" s="34" customFormat="1" ht="14.25" customHeight="1" x14ac:dyDescent="0.3"/>
    <row r="329" s="34" customFormat="1" ht="14.25" customHeight="1" x14ac:dyDescent="0.3"/>
    <row r="330" s="34" customFormat="1" ht="14.25" customHeight="1" x14ac:dyDescent="0.3"/>
    <row r="331" s="34" customFormat="1" ht="14.25" customHeight="1" x14ac:dyDescent="0.3"/>
    <row r="332" s="34" customFormat="1" ht="14.25" customHeight="1" x14ac:dyDescent="0.3"/>
    <row r="333" s="34" customFormat="1" ht="14.25" customHeight="1" x14ac:dyDescent="0.3"/>
    <row r="334" s="34" customFormat="1" ht="14.25" customHeight="1" x14ac:dyDescent="0.3"/>
    <row r="335" s="34" customFormat="1" ht="14.25" customHeight="1" x14ac:dyDescent="0.3"/>
    <row r="336" s="34" customFormat="1" ht="14.25" customHeight="1" x14ac:dyDescent="0.3"/>
    <row r="337" s="34" customFormat="1" ht="14.25" customHeight="1" x14ac:dyDescent="0.3"/>
    <row r="338" s="34" customFormat="1" ht="14.25" customHeight="1" x14ac:dyDescent="0.3"/>
    <row r="339" s="34" customFormat="1" ht="14.25" customHeight="1" x14ac:dyDescent="0.3"/>
    <row r="340" s="34" customFormat="1" ht="14.25" customHeight="1" x14ac:dyDescent="0.3"/>
    <row r="341" s="34" customFormat="1" ht="14.25" customHeight="1" x14ac:dyDescent="0.3"/>
    <row r="342" s="34" customFormat="1" ht="14.25" customHeight="1" x14ac:dyDescent="0.3"/>
    <row r="343" s="34" customFormat="1" ht="14.25" customHeight="1" x14ac:dyDescent="0.3"/>
    <row r="344" s="34" customFormat="1" ht="14.25" customHeight="1" x14ac:dyDescent="0.3"/>
    <row r="345" s="34" customFormat="1" ht="14.25" customHeight="1" x14ac:dyDescent="0.3"/>
    <row r="346" s="34" customFormat="1" ht="14.25" customHeight="1" x14ac:dyDescent="0.3"/>
    <row r="347" s="34" customFormat="1" ht="14.25" customHeight="1" x14ac:dyDescent="0.3"/>
    <row r="348" s="34" customFormat="1" ht="14.25" customHeight="1" x14ac:dyDescent="0.3"/>
    <row r="349" s="34" customFormat="1" ht="14.25" customHeight="1" x14ac:dyDescent="0.3"/>
    <row r="350" s="34" customFormat="1" ht="14.25" customHeight="1" x14ac:dyDescent="0.3"/>
    <row r="351" s="34" customFormat="1" ht="14.25" customHeight="1" x14ac:dyDescent="0.3"/>
    <row r="352" s="34" customFormat="1" ht="14.25" customHeight="1" x14ac:dyDescent="0.3"/>
    <row r="353" s="34" customFormat="1" ht="14.25" customHeight="1" x14ac:dyDescent="0.3"/>
    <row r="354" s="34" customFormat="1" ht="14.25" customHeight="1" x14ac:dyDescent="0.3"/>
    <row r="355" s="34" customFormat="1" ht="14.25" customHeight="1" x14ac:dyDescent="0.3"/>
    <row r="356" s="34" customFormat="1" ht="14.25" customHeight="1" x14ac:dyDescent="0.3"/>
    <row r="357" s="34" customFormat="1" ht="14.25" customHeight="1" x14ac:dyDescent="0.3"/>
    <row r="358" s="34" customFormat="1" ht="14.25" customHeight="1" x14ac:dyDescent="0.3"/>
    <row r="359" s="34" customFormat="1" ht="14.25" customHeight="1" x14ac:dyDescent="0.3"/>
    <row r="360" s="34" customFormat="1" ht="14.25" customHeight="1" x14ac:dyDescent="0.3"/>
    <row r="361" s="34" customFormat="1" ht="14.25" customHeight="1" x14ac:dyDescent="0.3"/>
    <row r="362" s="34" customFormat="1" ht="14.25" customHeight="1" x14ac:dyDescent="0.3"/>
    <row r="363" s="34" customFormat="1" ht="14.25" customHeight="1" x14ac:dyDescent="0.3"/>
    <row r="364" s="34" customFormat="1" ht="14.25" customHeight="1" x14ac:dyDescent="0.3"/>
    <row r="365" s="34" customFormat="1" ht="14.25" customHeight="1" x14ac:dyDescent="0.3"/>
    <row r="366" s="34" customFormat="1" ht="14.25" customHeight="1" x14ac:dyDescent="0.3"/>
    <row r="367" s="34" customFormat="1" ht="14.25" customHeight="1" x14ac:dyDescent="0.3"/>
    <row r="368" s="34" customFormat="1" ht="14.25" customHeight="1" x14ac:dyDescent="0.3"/>
    <row r="369" s="34" customFormat="1" ht="14.25" customHeight="1" x14ac:dyDescent="0.3"/>
    <row r="370" s="34" customFormat="1" ht="14.25" customHeight="1" x14ac:dyDescent="0.3"/>
    <row r="371" s="34" customFormat="1" ht="14.25" customHeight="1" x14ac:dyDescent="0.3"/>
    <row r="372" s="34" customFormat="1" ht="14.25" customHeight="1" x14ac:dyDescent="0.3"/>
    <row r="373" s="34" customFormat="1" ht="14.25" customHeight="1" x14ac:dyDescent="0.3"/>
    <row r="374" s="34" customFormat="1" ht="14.25" customHeight="1" x14ac:dyDescent="0.3"/>
    <row r="375" s="34" customFormat="1" ht="14.25" customHeight="1" x14ac:dyDescent="0.3"/>
    <row r="376" s="34" customFormat="1" ht="14.25" customHeight="1" x14ac:dyDescent="0.3"/>
    <row r="377" s="34" customFormat="1" ht="14.25" customHeight="1" x14ac:dyDescent="0.3"/>
    <row r="378" s="34" customFormat="1" ht="14.25" customHeight="1" x14ac:dyDescent="0.3"/>
    <row r="379" s="34" customFormat="1" ht="14.25" customHeight="1" x14ac:dyDescent="0.3"/>
    <row r="380" s="34" customFormat="1" ht="14.25" customHeight="1" x14ac:dyDescent="0.3"/>
    <row r="381" s="34" customFormat="1" ht="14.25" customHeight="1" x14ac:dyDescent="0.3"/>
    <row r="382" s="34" customFormat="1" ht="14.25" customHeight="1" x14ac:dyDescent="0.3"/>
    <row r="383" s="34" customFormat="1" ht="14.25" customHeight="1" x14ac:dyDescent="0.3"/>
    <row r="384" s="34" customFormat="1" ht="14.25" customHeight="1" x14ac:dyDescent="0.3"/>
    <row r="385" s="34" customFormat="1" ht="14.25" customHeight="1" x14ac:dyDescent="0.3"/>
    <row r="386" s="34" customFormat="1" ht="14.25" customHeight="1" x14ac:dyDescent="0.3"/>
    <row r="387" s="34" customFormat="1" ht="14.25" customHeight="1" x14ac:dyDescent="0.3"/>
    <row r="388" s="34" customFormat="1" ht="14.25" customHeight="1" x14ac:dyDescent="0.3"/>
    <row r="389" s="34" customFormat="1" ht="14.25" customHeight="1" x14ac:dyDescent="0.3"/>
    <row r="390" s="34" customFormat="1" ht="14.25" customHeight="1" x14ac:dyDescent="0.3"/>
    <row r="391" s="34" customFormat="1" ht="14.25" customHeight="1" x14ac:dyDescent="0.3"/>
    <row r="392" s="34" customFormat="1" ht="14.25" customHeight="1" x14ac:dyDescent="0.3"/>
    <row r="393" s="34" customFormat="1" ht="14.25" customHeight="1" x14ac:dyDescent="0.3"/>
    <row r="394" s="34" customFormat="1" ht="14.25" customHeight="1" x14ac:dyDescent="0.3"/>
    <row r="395" s="34" customFormat="1" ht="14.25" customHeight="1" x14ac:dyDescent="0.3"/>
    <row r="396" s="34" customFormat="1" ht="14.25" customHeight="1" x14ac:dyDescent="0.3"/>
    <row r="397" s="34" customFormat="1" ht="14.25" customHeight="1" x14ac:dyDescent="0.3"/>
    <row r="398" s="34" customFormat="1" ht="14.25" customHeight="1" x14ac:dyDescent="0.3"/>
    <row r="399" s="34" customFormat="1" ht="14.25" customHeight="1" x14ac:dyDescent="0.3"/>
    <row r="400" s="34" customFormat="1" ht="14.25" customHeight="1" x14ac:dyDescent="0.3"/>
    <row r="401" s="34" customFormat="1" ht="14.25" customHeight="1" x14ac:dyDescent="0.3"/>
    <row r="402" s="34" customFormat="1" ht="14.25" customHeight="1" x14ac:dyDescent="0.3"/>
    <row r="403" s="34" customFormat="1" ht="14.25" customHeight="1" x14ac:dyDescent="0.3"/>
    <row r="404" s="34" customFormat="1" ht="14.25" customHeight="1" x14ac:dyDescent="0.3"/>
    <row r="405" s="34" customFormat="1" ht="14.25" customHeight="1" x14ac:dyDescent="0.3"/>
    <row r="406" s="34" customFormat="1" ht="14.25" customHeight="1" x14ac:dyDescent="0.3"/>
    <row r="407" s="34" customFormat="1" ht="14.25" customHeight="1" x14ac:dyDescent="0.3"/>
    <row r="408" s="34" customFormat="1" ht="14.25" customHeight="1" x14ac:dyDescent="0.3"/>
    <row r="409" s="34" customFormat="1" ht="14.25" customHeight="1" x14ac:dyDescent="0.3"/>
    <row r="410" s="34" customFormat="1" ht="14.25" customHeight="1" x14ac:dyDescent="0.3"/>
    <row r="411" s="34" customFormat="1" ht="14.25" customHeight="1" x14ac:dyDescent="0.3"/>
    <row r="412" s="34" customFormat="1" ht="14.25" customHeight="1" x14ac:dyDescent="0.3"/>
    <row r="413" s="34" customFormat="1" ht="14.25" customHeight="1" x14ac:dyDescent="0.3"/>
    <row r="414" s="34" customFormat="1" ht="14.25" customHeight="1" x14ac:dyDescent="0.3"/>
    <row r="415" s="34" customFormat="1" ht="14.25" customHeight="1" x14ac:dyDescent="0.3"/>
    <row r="416" s="34" customFormat="1" ht="14.25" customHeight="1" x14ac:dyDescent="0.3"/>
    <row r="417" s="34" customFormat="1" ht="14.25" customHeight="1" x14ac:dyDescent="0.3"/>
    <row r="418" s="34" customFormat="1" ht="14.25" customHeight="1" x14ac:dyDescent="0.3"/>
    <row r="419" s="34" customFormat="1" ht="14.25" customHeight="1" x14ac:dyDescent="0.3"/>
    <row r="420" s="34" customFormat="1" ht="14.25" customHeight="1" x14ac:dyDescent="0.3"/>
    <row r="421" s="34" customFormat="1" ht="14.25" customHeight="1" x14ac:dyDescent="0.3"/>
    <row r="422" s="34" customFormat="1" ht="14.25" customHeight="1" x14ac:dyDescent="0.3"/>
    <row r="423" s="34" customFormat="1" ht="14.25" customHeight="1" x14ac:dyDescent="0.3"/>
    <row r="424" s="34" customFormat="1" ht="14.25" customHeight="1" x14ac:dyDescent="0.3"/>
    <row r="425" s="34" customFormat="1" ht="14.25" customHeight="1" x14ac:dyDescent="0.3"/>
    <row r="426" s="34" customFormat="1" ht="14.25" customHeight="1" x14ac:dyDescent="0.3"/>
    <row r="427" s="34" customFormat="1" ht="14.25" customHeight="1" x14ac:dyDescent="0.3"/>
    <row r="428" s="34" customFormat="1" ht="14.25" customHeight="1" x14ac:dyDescent="0.3"/>
    <row r="429" s="34" customFormat="1" ht="14.25" customHeight="1" x14ac:dyDescent="0.3"/>
    <row r="430" s="34" customFormat="1" ht="14.25" customHeight="1" x14ac:dyDescent="0.3"/>
    <row r="431" s="34" customFormat="1" ht="14.25" customHeight="1" x14ac:dyDescent="0.3"/>
    <row r="432" s="34" customFormat="1" ht="14.25" customHeight="1" x14ac:dyDescent="0.3"/>
    <row r="433" s="34" customFormat="1" ht="14.25" customHeight="1" x14ac:dyDescent="0.3"/>
    <row r="434" s="34" customFormat="1" ht="14.25" customHeight="1" x14ac:dyDescent="0.3"/>
    <row r="435" s="34" customFormat="1" ht="14.25" customHeight="1" x14ac:dyDescent="0.3"/>
    <row r="436" s="34" customFormat="1" ht="14.25" customHeight="1" x14ac:dyDescent="0.3"/>
    <row r="437" s="34" customFormat="1" ht="14.25" customHeight="1" x14ac:dyDescent="0.3"/>
    <row r="438" s="34" customFormat="1" ht="14.25" customHeight="1" x14ac:dyDescent="0.3"/>
    <row r="439" s="34" customFormat="1" ht="14.25" customHeight="1" x14ac:dyDescent="0.3"/>
    <row r="440" s="34" customFormat="1" ht="14.25" customHeight="1" x14ac:dyDescent="0.3"/>
    <row r="441" s="34" customFormat="1" ht="14.25" customHeight="1" x14ac:dyDescent="0.3"/>
    <row r="442" s="34" customFormat="1" ht="14.25" customHeight="1" x14ac:dyDescent="0.3"/>
    <row r="443" s="34" customFormat="1" ht="14.25" customHeight="1" x14ac:dyDescent="0.3"/>
    <row r="444" s="34" customFormat="1" ht="14.25" customHeight="1" x14ac:dyDescent="0.3"/>
    <row r="445" s="34" customFormat="1" ht="14.25" customHeight="1" x14ac:dyDescent="0.3"/>
    <row r="446" s="34" customFormat="1" ht="14.25" customHeight="1" x14ac:dyDescent="0.3"/>
    <row r="447" s="34" customFormat="1" ht="14.25" customHeight="1" x14ac:dyDescent="0.3"/>
    <row r="448" s="34" customFormat="1" ht="14.25" customHeight="1" x14ac:dyDescent="0.3"/>
    <row r="449" s="34" customFormat="1" ht="14.25" customHeight="1" x14ac:dyDescent="0.3"/>
    <row r="450" s="34" customFormat="1" ht="14.25" customHeight="1" x14ac:dyDescent="0.3"/>
    <row r="451" s="34" customFormat="1" ht="14.25" customHeight="1" x14ac:dyDescent="0.3"/>
    <row r="452" s="34" customFormat="1" ht="14.25" customHeight="1" x14ac:dyDescent="0.3"/>
    <row r="453" s="34" customFormat="1" ht="14.25" customHeight="1" x14ac:dyDescent="0.3"/>
    <row r="454" s="34" customFormat="1" ht="14.25" customHeight="1" x14ac:dyDescent="0.3"/>
    <row r="455" s="34" customFormat="1" ht="14.25" customHeight="1" x14ac:dyDescent="0.3"/>
    <row r="456" s="34" customFormat="1" ht="14.25" customHeight="1" x14ac:dyDescent="0.3"/>
    <row r="457" s="34" customFormat="1" ht="14.25" customHeight="1" x14ac:dyDescent="0.3"/>
    <row r="458" s="34" customFormat="1" ht="14.25" customHeight="1" x14ac:dyDescent="0.3"/>
    <row r="459" s="34" customFormat="1" ht="14.25" customHeight="1" x14ac:dyDescent="0.3"/>
    <row r="460" s="34" customFormat="1" ht="14.25" customHeight="1" x14ac:dyDescent="0.3"/>
    <row r="461" s="34" customFormat="1" ht="14.25" customHeight="1" x14ac:dyDescent="0.3"/>
    <row r="462" s="34" customFormat="1" ht="14.25" customHeight="1" x14ac:dyDescent="0.3"/>
    <row r="463" s="34" customFormat="1" ht="14.25" customHeight="1" x14ac:dyDescent="0.3"/>
    <row r="464" s="34" customFormat="1" ht="14.25" customHeight="1" x14ac:dyDescent="0.3"/>
    <row r="465" s="34" customFormat="1" ht="14.25" customHeight="1" x14ac:dyDescent="0.3"/>
    <row r="466" s="34" customFormat="1" ht="14.25" customHeight="1" x14ac:dyDescent="0.3"/>
    <row r="467" s="34" customFormat="1" ht="14.25" customHeight="1" x14ac:dyDescent="0.3"/>
    <row r="468" s="34" customFormat="1" ht="14.25" customHeight="1" x14ac:dyDescent="0.3"/>
    <row r="469" s="34" customFormat="1" ht="14.25" customHeight="1" x14ac:dyDescent="0.3"/>
    <row r="470" s="34" customFormat="1" ht="14.25" customHeight="1" x14ac:dyDescent="0.3"/>
    <row r="471" s="34" customFormat="1" ht="14.25" customHeight="1" x14ac:dyDescent="0.3"/>
    <row r="472" s="34" customFormat="1" ht="14.25" customHeight="1" x14ac:dyDescent="0.3"/>
    <row r="473" s="34" customFormat="1" ht="14.25" customHeight="1" x14ac:dyDescent="0.3"/>
    <row r="474" s="34" customFormat="1" ht="14.25" customHeight="1" x14ac:dyDescent="0.3"/>
    <row r="475" s="34" customFormat="1" ht="14.25" customHeight="1" x14ac:dyDescent="0.3"/>
    <row r="476" s="34" customFormat="1" ht="14.25" customHeight="1" x14ac:dyDescent="0.3"/>
    <row r="477" s="34" customFormat="1" ht="14.25" customHeight="1" x14ac:dyDescent="0.3"/>
    <row r="478" s="34" customFormat="1" ht="14.25" customHeight="1" x14ac:dyDescent="0.3"/>
    <row r="479" s="34" customFormat="1" ht="14.25" customHeight="1" x14ac:dyDescent="0.3"/>
    <row r="480" s="34" customFormat="1" ht="14.25" customHeight="1" x14ac:dyDescent="0.3"/>
    <row r="481" s="34" customFormat="1" ht="14.25" customHeight="1" x14ac:dyDescent="0.3"/>
    <row r="482" s="34" customFormat="1" ht="14.25" customHeight="1" x14ac:dyDescent="0.3"/>
    <row r="483" s="34" customFormat="1" ht="14.25" customHeight="1" x14ac:dyDescent="0.3"/>
    <row r="484" s="34" customFormat="1" ht="14.25" customHeight="1" x14ac:dyDescent="0.3"/>
    <row r="485" s="34" customFormat="1" ht="14.25" customHeight="1" x14ac:dyDescent="0.3"/>
    <row r="486" s="34" customFormat="1" ht="14.25" customHeight="1" x14ac:dyDescent="0.3"/>
    <row r="487" s="34" customFormat="1" ht="14.25" customHeight="1" x14ac:dyDescent="0.3"/>
    <row r="488" s="34" customFormat="1" ht="14.25" customHeight="1" x14ac:dyDescent="0.3"/>
    <row r="489" s="34" customFormat="1" ht="14.25" customHeight="1" x14ac:dyDescent="0.3"/>
    <row r="490" s="34" customFormat="1" ht="14.25" customHeight="1" x14ac:dyDescent="0.3"/>
    <row r="491" s="34" customFormat="1" ht="14.25" customHeight="1" x14ac:dyDescent="0.3"/>
    <row r="492" s="34" customFormat="1" ht="14.25" customHeight="1" x14ac:dyDescent="0.3"/>
    <row r="493" s="34" customFormat="1" ht="14.25" customHeight="1" x14ac:dyDescent="0.3"/>
    <row r="494" s="34" customFormat="1" ht="14.25" customHeight="1" x14ac:dyDescent="0.3"/>
    <row r="495" s="34" customFormat="1" ht="14.25" customHeight="1" x14ac:dyDescent="0.3"/>
    <row r="496" s="34" customFormat="1" ht="14.25" customHeight="1" x14ac:dyDescent="0.3"/>
    <row r="497" s="34" customFormat="1" ht="14.25" customHeight="1" x14ac:dyDescent="0.3"/>
    <row r="498" s="34" customFormat="1" ht="14.25" customHeight="1" x14ac:dyDescent="0.3"/>
    <row r="499" s="34" customFormat="1" ht="14.25" customHeight="1" x14ac:dyDescent="0.3"/>
    <row r="500" s="34" customFormat="1" ht="14.25" customHeight="1" x14ac:dyDescent="0.3"/>
    <row r="501" s="34" customFormat="1" ht="14.25" customHeight="1" x14ac:dyDescent="0.3"/>
    <row r="502" s="34" customFormat="1" ht="14.25" customHeight="1" x14ac:dyDescent="0.3"/>
    <row r="503" s="34" customFormat="1" ht="14.25" customHeight="1" x14ac:dyDescent="0.3"/>
    <row r="504" s="34" customFormat="1" ht="14.25" customHeight="1" x14ac:dyDescent="0.3"/>
    <row r="505" s="34" customFormat="1" ht="14.25" customHeight="1" x14ac:dyDescent="0.3"/>
    <row r="506" s="34" customFormat="1" ht="14.25" customHeight="1" x14ac:dyDescent="0.3"/>
    <row r="507" s="34" customFormat="1" ht="14.25" customHeight="1" x14ac:dyDescent="0.3"/>
    <row r="508" s="34" customFormat="1" ht="14.25" customHeight="1" x14ac:dyDescent="0.3"/>
    <row r="509" s="34" customFormat="1" ht="14.25" customHeight="1" x14ac:dyDescent="0.3"/>
    <row r="510" s="34" customFormat="1" ht="14.25" customHeight="1" x14ac:dyDescent="0.3"/>
    <row r="511" s="34" customFormat="1" ht="14.25" customHeight="1" x14ac:dyDescent="0.3"/>
    <row r="512" s="34" customFormat="1" ht="14.25" customHeight="1" x14ac:dyDescent="0.3"/>
    <row r="513" s="34" customFormat="1" ht="14.25" customHeight="1" x14ac:dyDescent="0.3"/>
    <row r="514" s="34" customFormat="1" ht="14.25" customHeight="1" x14ac:dyDescent="0.3"/>
    <row r="515" s="34" customFormat="1" ht="14.25" customHeight="1" x14ac:dyDescent="0.3"/>
    <row r="516" s="34" customFormat="1" ht="14.25" customHeight="1" x14ac:dyDescent="0.3"/>
    <row r="517" s="34" customFormat="1" ht="14.25" customHeight="1" x14ac:dyDescent="0.3"/>
    <row r="518" s="34" customFormat="1" ht="14.25" customHeight="1" x14ac:dyDescent="0.3"/>
    <row r="519" s="34" customFormat="1" ht="14.25" customHeight="1" x14ac:dyDescent="0.3"/>
    <row r="520" s="34" customFormat="1" ht="14.25" customHeight="1" x14ac:dyDescent="0.3"/>
    <row r="521" s="34" customFormat="1" ht="14.25" customHeight="1" x14ac:dyDescent="0.3"/>
    <row r="522" s="34" customFormat="1" ht="14.25" customHeight="1" x14ac:dyDescent="0.3"/>
    <row r="523" s="34" customFormat="1" ht="14.25" customHeight="1" x14ac:dyDescent="0.3"/>
    <row r="524" s="34" customFormat="1" ht="14.25" customHeight="1" x14ac:dyDescent="0.3"/>
    <row r="525" s="34" customFormat="1" ht="14.25" customHeight="1" x14ac:dyDescent="0.3"/>
    <row r="526" s="34" customFormat="1" ht="14.25" customHeight="1" x14ac:dyDescent="0.3"/>
    <row r="527" s="34" customFormat="1" ht="14.25" customHeight="1" x14ac:dyDescent="0.3"/>
    <row r="528" s="34" customFormat="1" ht="14.25" customHeight="1" x14ac:dyDescent="0.3"/>
    <row r="529" s="34" customFormat="1" ht="14.25" customHeight="1" x14ac:dyDescent="0.3"/>
    <row r="530" s="34" customFormat="1" ht="14.25" customHeight="1" x14ac:dyDescent="0.3"/>
    <row r="531" s="34" customFormat="1" ht="14.25" customHeight="1" x14ac:dyDescent="0.3"/>
    <row r="532" s="34" customFormat="1" ht="14.25" customHeight="1" x14ac:dyDescent="0.3"/>
    <row r="533" s="34" customFormat="1" ht="14.25" customHeight="1" x14ac:dyDescent="0.3"/>
    <row r="534" s="34" customFormat="1" ht="14.25" customHeight="1" x14ac:dyDescent="0.3"/>
    <row r="535" s="34" customFormat="1" ht="14.25" customHeight="1" x14ac:dyDescent="0.3"/>
    <row r="536" s="34" customFormat="1" ht="14.25" customHeight="1" x14ac:dyDescent="0.3"/>
    <row r="537" s="34" customFormat="1" ht="14.25" customHeight="1" x14ac:dyDescent="0.3"/>
    <row r="538" s="34" customFormat="1" ht="14.25" customHeight="1" x14ac:dyDescent="0.3"/>
    <row r="539" s="34" customFormat="1" ht="14.25" customHeight="1" x14ac:dyDescent="0.3"/>
    <row r="540" s="34" customFormat="1" ht="14.25" customHeight="1" x14ac:dyDescent="0.3"/>
    <row r="541" s="34" customFormat="1" ht="14.25" customHeight="1" x14ac:dyDescent="0.3"/>
    <row r="542" s="34" customFormat="1" ht="14.25" customHeight="1" x14ac:dyDescent="0.3"/>
    <row r="543" s="34" customFormat="1" ht="14.25" customHeight="1" x14ac:dyDescent="0.3"/>
    <row r="544" s="34" customFormat="1" ht="14.25" customHeight="1" x14ac:dyDescent="0.3"/>
    <row r="545" s="34" customFormat="1" ht="14.25" customHeight="1" x14ac:dyDescent="0.3"/>
    <row r="546" s="34" customFormat="1" ht="14.25" customHeight="1" x14ac:dyDescent="0.3"/>
    <row r="547" s="34" customFormat="1" ht="14.25" customHeight="1" x14ac:dyDescent="0.3"/>
    <row r="548" s="34" customFormat="1" ht="14.25" customHeight="1" x14ac:dyDescent="0.3"/>
    <row r="549" s="34" customFormat="1" ht="14.25" customHeight="1" x14ac:dyDescent="0.3"/>
    <row r="550" s="34" customFormat="1" ht="14.25" customHeight="1" x14ac:dyDescent="0.3"/>
    <row r="551" s="34" customFormat="1" ht="14.25" customHeight="1" x14ac:dyDescent="0.3"/>
    <row r="552" s="34" customFormat="1" ht="14.25" customHeight="1" x14ac:dyDescent="0.3"/>
    <row r="553" s="34" customFormat="1" ht="14.25" customHeight="1" x14ac:dyDescent="0.3"/>
    <row r="554" s="34" customFormat="1" ht="14.25" customHeight="1" x14ac:dyDescent="0.3"/>
    <row r="555" s="34" customFormat="1" ht="14.25" customHeight="1" x14ac:dyDescent="0.3"/>
    <row r="556" s="34" customFormat="1" ht="14.25" customHeight="1" x14ac:dyDescent="0.3"/>
    <row r="557" s="34" customFormat="1" ht="14.25" customHeight="1" x14ac:dyDescent="0.3"/>
    <row r="558" s="34" customFormat="1" ht="14.25" customHeight="1" x14ac:dyDescent="0.3"/>
    <row r="559" s="34" customFormat="1" ht="14.25" customHeight="1" x14ac:dyDescent="0.3"/>
    <row r="560" s="34" customFormat="1" ht="14.25" customHeight="1" x14ac:dyDescent="0.3"/>
    <row r="561" s="34" customFormat="1" ht="14.25" customHeight="1" x14ac:dyDescent="0.3"/>
    <row r="562" s="34" customFormat="1" ht="14.25" customHeight="1" x14ac:dyDescent="0.3"/>
    <row r="563" s="34" customFormat="1" ht="14.25" customHeight="1" x14ac:dyDescent="0.3"/>
    <row r="564" s="34" customFormat="1" ht="14.25" customHeight="1" x14ac:dyDescent="0.3"/>
    <row r="565" s="34" customFormat="1" ht="14.25" customHeight="1" x14ac:dyDescent="0.3"/>
    <row r="566" s="34" customFormat="1" ht="14.25" customHeight="1" x14ac:dyDescent="0.3"/>
    <row r="567" s="34" customFormat="1" ht="14.25" customHeight="1" x14ac:dyDescent="0.3"/>
    <row r="568" s="34" customFormat="1" ht="14.25" customHeight="1" x14ac:dyDescent="0.3"/>
    <row r="569" s="34" customFormat="1" ht="14.25" customHeight="1" x14ac:dyDescent="0.3"/>
    <row r="570" s="34" customFormat="1" ht="14.25" customHeight="1" x14ac:dyDescent="0.3"/>
    <row r="571" s="34" customFormat="1" ht="14.25" customHeight="1" x14ac:dyDescent="0.3"/>
    <row r="572" s="34" customFormat="1" ht="14.25" customHeight="1" x14ac:dyDescent="0.3"/>
    <row r="573" s="34" customFormat="1" ht="14.25" customHeight="1" x14ac:dyDescent="0.3"/>
    <row r="574" s="34" customFormat="1" ht="14.25" customHeight="1" x14ac:dyDescent="0.3"/>
    <row r="575" s="34" customFormat="1" ht="14.25" customHeight="1" x14ac:dyDescent="0.3"/>
    <row r="576" s="34" customFormat="1" ht="14.25" customHeight="1" x14ac:dyDescent="0.3"/>
    <row r="577" s="34" customFormat="1" ht="14.25" customHeight="1" x14ac:dyDescent="0.3"/>
    <row r="578" s="34" customFormat="1" ht="14.25" customHeight="1" x14ac:dyDescent="0.3"/>
    <row r="579" s="34" customFormat="1" ht="14.25" customHeight="1" x14ac:dyDescent="0.3"/>
    <row r="580" s="34" customFormat="1" ht="14.25" customHeight="1" x14ac:dyDescent="0.3"/>
    <row r="581" s="34" customFormat="1" ht="14.25" customHeight="1" x14ac:dyDescent="0.3"/>
    <row r="582" s="34" customFormat="1" ht="14.25" customHeight="1" x14ac:dyDescent="0.3"/>
    <row r="583" s="34" customFormat="1" ht="14.25" customHeight="1" x14ac:dyDescent="0.3"/>
    <row r="584" s="34" customFormat="1" ht="14.25" customHeight="1" x14ac:dyDescent="0.3"/>
    <row r="585" s="34" customFormat="1" ht="14.25" customHeight="1" x14ac:dyDescent="0.3"/>
    <row r="586" s="34" customFormat="1" ht="14.25" customHeight="1" x14ac:dyDescent="0.3"/>
    <row r="587" s="34" customFormat="1" ht="14.25" customHeight="1" x14ac:dyDescent="0.3"/>
    <row r="588" s="34" customFormat="1" ht="14.25" customHeight="1" x14ac:dyDescent="0.3"/>
    <row r="589" s="34" customFormat="1" ht="14.25" customHeight="1" x14ac:dyDescent="0.3"/>
    <row r="590" s="34" customFormat="1" ht="14.25" customHeight="1" x14ac:dyDescent="0.3"/>
    <row r="591" s="34" customFormat="1" ht="14.25" customHeight="1" x14ac:dyDescent="0.3"/>
    <row r="592" s="34" customFormat="1" ht="14.25" customHeight="1" x14ac:dyDescent="0.3"/>
    <row r="593" s="34" customFormat="1" ht="14.25" customHeight="1" x14ac:dyDescent="0.3"/>
    <row r="594" s="34" customFormat="1" ht="14.25" customHeight="1" x14ac:dyDescent="0.3"/>
    <row r="595" s="34" customFormat="1" ht="14.25" customHeight="1" x14ac:dyDescent="0.3"/>
    <row r="596" s="34" customFormat="1" ht="14.25" customHeight="1" x14ac:dyDescent="0.3"/>
    <row r="597" s="34" customFormat="1" ht="14.25" customHeight="1" x14ac:dyDescent="0.3"/>
    <row r="598" s="34" customFormat="1" ht="14.25" customHeight="1" x14ac:dyDescent="0.3"/>
    <row r="599" s="34" customFormat="1" ht="14.25" customHeight="1" x14ac:dyDescent="0.3"/>
    <row r="600" s="34" customFormat="1" ht="14.25" customHeight="1" x14ac:dyDescent="0.3"/>
    <row r="601" s="34" customFormat="1" ht="14.25" customHeight="1" x14ac:dyDescent="0.3"/>
    <row r="602" s="34" customFormat="1" ht="14.25" customHeight="1" x14ac:dyDescent="0.3"/>
    <row r="603" s="34" customFormat="1" ht="14.25" customHeight="1" x14ac:dyDescent="0.3"/>
    <row r="604" s="34" customFormat="1" ht="14.25" customHeight="1" x14ac:dyDescent="0.3"/>
    <row r="605" s="34" customFormat="1" ht="14.25" customHeight="1" x14ac:dyDescent="0.3"/>
    <row r="606" s="34" customFormat="1" ht="14.25" customHeight="1" x14ac:dyDescent="0.3"/>
    <row r="607" s="34" customFormat="1" ht="14.25" customHeight="1" x14ac:dyDescent="0.3"/>
    <row r="608" s="34" customFormat="1" ht="14.25" customHeight="1" x14ac:dyDescent="0.3"/>
    <row r="609" s="34" customFormat="1" ht="14.25" customHeight="1" x14ac:dyDescent="0.3"/>
    <row r="610" s="34" customFormat="1" ht="14.25" customHeight="1" x14ac:dyDescent="0.3"/>
    <row r="611" s="34" customFormat="1" ht="14.25" customHeight="1" x14ac:dyDescent="0.3"/>
    <row r="612" s="34" customFormat="1" ht="14.25" customHeight="1" x14ac:dyDescent="0.3"/>
    <row r="613" s="34" customFormat="1" ht="14.25" customHeight="1" x14ac:dyDescent="0.3"/>
    <row r="614" s="34" customFormat="1" ht="14.25" customHeight="1" x14ac:dyDescent="0.3"/>
    <row r="615" s="34" customFormat="1" ht="14.25" customHeight="1" x14ac:dyDescent="0.3"/>
    <row r="616" s="34" customFormat="1" ht="14.25" customHeight="1" x14ac:dyDescent="0.3"/>
    <row r="617" s="34" customFormat="1" ht="14.25" customHeight="1" x14ac:dyDescent="0.3"/>
    <row r="618" s="34" customFormat="1" ht="14.25" customHeight="1" x14ac:dyDescent="0.3"/>
    <row r="619" s="34" customFormat="1" ht="14.25" customHeight="1" x14ac:dyDescent="0.3"/>
    <row r="620" s="34" customFormat="1" ht="14.25" customHeight="1" x14ac:dyDescent="0.3"/>
    <row r="621" s="34" customFormat="1" ht="14.25" customHeight="1" x14ac:dyDescent="0.3"/>
    <row r="622" s="34" customFormat="1" ht="14.25" customHeight="1" x14ac:dyDescent="0.3"/>
    <row r="623" s="34" customFormat="1" ht="14.25" customHeight="1" x14ac:dyDescent="0.3"/>
    <row r="624" s="34" customFormat="1" ht="14.25" customHeight="1" x14ac:dyDescent="0.3"/>
    <row r="625" s="34" customFormat="1" ht="14.25" customHeight="1" x14ac:dyDescent="0.3"/>
    <row r="626" s="34" customFormat="1" ht="14.25" customHeight="1" x14ac:dyDescent="0.3"/>
    <row r="627" s="34" customFormat="1" ht="14.25" customHeight="1" x14ac:dyDescent="0.3"/>
    <row r="628" s="34" customFormat="1" ht="14.25" customHeight="1" x14ac:dyDescent="0.3"/>
    <row r="629" s="34" customFormat="1" ht="14.25" customHeight="1" x14ac:dyDescent="0.3"/>
    <row r="630" s="34" customFormat="1" ht="14.25" customHeight="1" x14ac:dyDescent="0.3"/>
    <row r="631" s="34" customFormat="1" ht="14.25" customHeight="1" x14ac:dyDescent="0.3"/>
    <row r="632" s="34" customFormat="1" ht="14.25" customHeight="1" x14ac:dyDescent="0.3"/>
    <row r="633" s="34" customFormat="1" ht="14.25" customHeight="1" x14ac:dyDescent="0.3"/>
    <row r="634" s="34" customFormat="1" ht="14.25" customHeight="1" x14ac:dyDescent="0.3"/>
    <row r="635" s="34" customFormat="1" ht="14.25" customHeight="1" x14ac:dyDescent="0.3"/>
    <row r="636" s="34" customFormat="1" ht="14.25" customHeight="1" x14ac:dyDescent="0.3"/>
    <row r="637" s="34" customFormat="1" ht="14.25" customHeight="1" x14ac:dyDescent="0.3"/>
    <row r="638" s="34" customFormat="1" ht="14.25" customHeight="1" x14ac:dyDescent="0.3"/>
    <row r="639" s="34" customFormat="1" ht="14.25" customHeight="1" x14ac:dyDescent="0.3"/>
    <row r="640" s="34" customFormat="1" ht="14.25" customHeight="1" x14ac:dyDescent="0.3"/>
    <row r="641" s="34" customFormat="1" ht="14.25" customHeight="1" x14ac:dyDescent="0.3"/>
    <row r="642" s="34" customFormat="1" ht="14.25" customHeight="1" x14ac:dyDescent="0.3"/>
    <row r="643" s="34" customFormat="1" ht="14.25" customHeight="1" x14ac:dyDescent="0.3"/>
    <row r="644" s="34" customFormat="1" ht="14.25" customHeight="1" x14ac:dyDescent="0.3"/>
    <row r="645" s="34" customFormat="1" ht="14.25" customHeight="1" x14ac:dyDescent="0.3"/>
    <row r="646" s="34" customFormat="1" ht="14.25" customHeight="1" x14ac:dyDescent="0.3"/>
    <row r="647" s="34" customFormat="1" ht="14.25" customHeight="1" x14ac:dyDescent="0.3"/>
    <row r="648" s="34" customFormat="1" ht="14.25" customHeight="1" x14ac:dyDescent="0.3"/>
    <row r="649" s="34" customFormat="1" ht="14.25" customHeight="1" x14ac:dyDescent="0.3"/>
    <row r="650" s="34" customFormat="1" ht="14.25" customHeight="1" x14ac:dyDescent="0.3"/>
    <row r="651" s="34" customFormat="1" ht="14.25" customHeight="1" x14ac:dyDescent="0.3"/>
    <row r="652" s="34" customFormat="1" ht="14.25" customHeight="1" x14ac:dyDescent="0.3"/>
    <row r="653" s="34" customFormat="1" ht="14.25" customHeight="1" x14ac:dyDescent="0.3"/>
    <row r="654" s="34" customFormat="1" ht="14.25" customHeight="1" x14ac:dyDescent="0.3"/>
    <row r="655" s="34" customFormat="1" ht="14.25" customHeight="1" x14ac:dyDescent="0.3"/>
    <row r="656" s="34" customFormat="1" ht="14.25" customHeight="1" x14ac:dyDescent="0.3"/>
    <row r="657" s="34" customFormat="1" ht="14.25" customHeight="1" x14ac:dyDescent="0.3"/>
    <row r="658" s="34" customFormat="1" ht="14.25" customHeight="1" x14ac:dyDescent="0.3"/>
    <row r="659" s="34" customFormat="1" ht="14.25" customHeight="1" x14ac:dyDescent="0.3"/>
    <row r="660" s="34" customFormat="1" ht="14.25" customHeight="1" x14ac:dyDescent="0.3"/>
    <row r="661" s="34" customFormat="1" ht="14.25" customHeight="1" x14ac:dyDescent="0.3"/>
    <row r="662" s="34" customFormat="1" ht="14.25" customHeight="1" x14ac:dyDescent="0.3"/>
    <row r="663" s="34" customFormat="1" ht="14.25" customHeight="1" x14ac:dyDescent="0.3"/>
    <row r="664" s="34" customFormat="1" ht="14.25" customHeight="1" x14ac:dyDescent="0.3"/>
    <row r="665" s="34" customFormat="1" ht="14.25" customHeight="1" x14ac:dyDescent="0.3"/>
    <row r="666" s="34" customFormat="1" ht="14.25" customHeight="1" x14ac:dyDescent="0.3"/>
    <row r="667" s="34" customFormat="1" ht="14.25" customHeight="1" x14ac:dyDescent="0.3"/>
    <row r="668" s="34" customFormat="1" ht="14.25" customHeight="1" x14ac:dyDescent="0.3"/>
    <row r="669" s="34" customFormat="1" ht="14.25" customHeight="1" x14ac:dyDescent="0.3"/>
    <row r="670" s="34" customFormat="1" ht="14.25" customHeight="1" x14ac:dyDescent="0.3"/>
    <row r="671" s="34" customFormat="1" ht="14.25" customHeight="1" x14ac:dyDescent="0.3"/>
    <row r="672" s="34" customFormat="1" ht="14.25" customHeight="1" x14ac:dyDescent="0.3"/>
    <row r="673" s="34" customFormat="1" ht="14.25" customHeight="1" x14ac:dyDescent="0.3"/>
    <row r="674" s="34" customFormat="1" ht="14.25" customHeight="1" x14ac:dyDescent="0.3"/>
    <row r="675" s="34" customFormat="1" ht="14.25" customHeight="1" x14ac:dyDescent="0.3"/>
    <row r="676" s="34" customFormat="1" ht="14.25" customHeight="1" x14ac:dyDescent="0.3"/>
    <row r="677" s="34" customFormat="1" ht="14.25" customHeight="1" x14ac:dyDescent="0.3"/>
    <row r="678" s="34" customFormat="1" ht="14.25" customHeight="1" x14ac:dyDescent="0.3"/>
    <row r="679" s="34" customFormat="1" ht="14.25" customHeight="1" x14ac:dyDescent="0.3"/>
    <row r="680" s="34" customFormat="1" ht="14.25" customHeight="1" x14ac:dyDescent="0.3"/>
    <row r="681" s="34" customFormat="1" ht="14.25" customHeight="1" x14ac:dyDescent="0.3"/>
    <row r="682" s="34" customFormat="1" ht="14.25" customHeight="1" x14ac:dyDescent="0.3"/>
    <row r="683" s="34" customFormat="1" ht="14.25" customHeight="1" x14ac:dyDescent="0.3"/>
    <row r="684" s="34" customFormat="1" ht="14.25" customHeight="1" x14ac:dyDescent="0.3"/>
    <row r="685" s="34" customFormat="1" ht="14.25" customHeight="1" x14ac:dyDescent="0.3"/>
    <row r="686" s="34" customFormat="1" ht="14.25" customHeight="1" x14ac:dyDescent="0.3"/>
    <row r="687" s="34" customFormat="1" ht="14.25" customHeight="1" x14ac:dyDescent="0.3"/>
    <row r="688" s="34" customFormat="1" ht="14.25" customHeight="1" x14ac:dyDescent="0.3"/>
    <row r="689" s="34" customFormat="1" ht="14.25" customHeight="1" x14ac:dyDescent="0.3"/>
    <row r="690" s="34" customFormat="1" ht="14.25" customHeight="1" x14ac:dyDescent="0.3"/>
    <row r="691" s="34" customFormat="1" ht="14.25" customHeight="1" x14ac:dyDescent="0.3"/>
    <row r="692" s="34" customFormat="1" ht="14.25" customHeight="1" x14ac:dyDescent="0.3"/>
    <row r="693" s="34" customFormat="1" ht="14.25" customHeight="1" x14ac:dyDescent="0.3"/>
    <row r="694" s="34" customFormat="1" ht="14.25" customHeight="1" x14ac:dyDescent="0.3"/>
    <row r="695" s="34" customFormat="1" ht="14.25" customHeight="1" x14ac:dyDescent="0.3"/>
    <row r="696" s="34" customFormat="1" ht="14.25" customHeight="1" x14ac:dyDescent="0.3"/>
    <row r="697" s="34" customFormat="1" ht="14.25" customHeight="1" x14ac:dyDescent="0.3"/>
    <row r="698" s="34" customFormat="1" ht="14.25" customHeight="1" x14ac:dyDescent="0.3"/>
    <row r="699" s="34" customFormat="1" ht="14.25" customHeight="1" x14ac:dyDescent="0.3"/>
    <row r="700" s="34" customFormat="1" ht="14.25" customHeight="1" x14ac:dyDescent="0.3"/>
    <row r="701" s="34" customFormat="1" ht="14.25" customHeight="1" x14ac:dyDescent="0.3"/>
    <row r="702" s="34" customFormat="1" ht="14.25" customHeight="1" x14ac:dyDescent="0.3"/>
    <row r="703" s="34" customFormat="1" ht="14.25" customHeight="1" x14ac:dyDescent="0.3"/>
    <row r="704" s="34" customFormat="1" ht="14.25" customHeight="1" x14ac:dyDescent="0.3"/>
    <row r="705" s="34" customFormat="1" ht="14.25" customHeight="1" x14ac:dyDescent="0.3"/>
    <row r="706" s="34" customFormat="1" ht="14.25" customHeight="1" x14ac:dyDescent="0.3"/>
    <row r="707" s="34" customFormat="1" ht="14.25" customHeight="1" x14ac:dyDescent="0.3"/>
    <row r="708" s="34" customFormat="1" ht="14.25" customHeight="1" x14ac:dyDescent="0.3"/>
    <row r="709" s="34" customFormat="1" ht="14.25" customHeight="1" x14ac:dyDescent="0.3"/>
    <row r="710" s="34" customFormat="1" ht="14.25" customHeight="1" x14ac:dyDescent="0.3"/>
    <row r="711" s="34" customFormat="1" ht="14.25" customHeight="1" x14ac:dyDescent="0.3"/>
    <row r="712" s="34" customFormat="1" ht="14.25" customHeight="1" x14ac:dyDescent="0.3"/>
    <row r="713" s="34" customFormat="1" ht="14.25" customHeight="1" x14ac:dyDescent="0.3"/>
    <row r="714" s="34" customFormat="1" ht="14.25" customHeight="1" x14ac:dyDescent="0.3"/>
    <row r="715" s="34" customFormat="1" ht="14.25" customHeight="1" x14ac:dyDescent="0.3"/>
    <row r="716" s="34" customFormat="1" ht="14.25" customHeight="1" x14ac:dyDescent="0.3"/>
    <row r="717" s="34" customFormat="1" ht="14.25" customHeight="1" x14ac:dyDescent="0.3"/>
    <row r="718" s="34" customFormat="1" ht="14.25" customHeight="1" x14ac:dyDescent="0.3"/>
    <row r="719" s="34" customFormat="1" ht="14.25" customHeight="1" x14ac:dyDescent="0.3"/>
    <row r="720" s="34" customFormat="1" ht="14.25" customHeight="1" x14ac:dyDescent="0.3"/>
    <row r="721" s="34" customFormat="1" ht="14.25" customHeight="1" x14ac:dyDescent="0.3"/>
    <row r="722" s="34" customFormat="1" ht="14.25" customHeight="1" x14ac:dyDescent="0.3"/>
    <row r="723" s="34" customFormat="1" ht="14.25" customHeight="1" x14ac:dyDescent="0.3"/>
    <row r="724" s="34" customFormat="1" ht="14.25" customHeight="1" x14ac:dyDescent="0.3"/>
    <row r="725" s="34" customFormat="1" ht="14.25" customHeight="1" x14ac:dyDescent="0.3"/>
    <row r="726" s="34" customFormat="1" ht="14.25" customHeight="1" x14ac:dyDescent="0.3"/>
    <row r="727" s="34" customFormat="1" ht="14.25" customHeight="1" x14ac:dyDescent="0.3"/>
    <row r="728" s="34" customFormat="1" ht="14.25" customHeight="1" x14ac:dyDescent="0.3"/>
    <row r="729" s="34" customFormat="1" ht="14.25" customHeight="1" x14ac:dyDescent="0.3"/>
    <row r="730" s="34" customFormat="1" ht="14.25" customHeight="1" x14ac:dyDescent="0.3"/>
    <row r="731" s="34" customFormat="1" ht="14.25" customHeight="1" x14ac:dyDescent="0.3"/>
    <row r="732" s="34" customFormat="1" ht="14.25" customHeight="1" x14ac:dyDescent="0.3"/>
    <row r="733" s="34" customFormat="1" ht="14.25" customHeight="1" x14ac:dyDescent="0.3"/>
    <row r="734" s="34" customFormat="1" ht="14.25" customHeight="1" x14ac:dyDescent="0.3"/>
    <row r="735" s="34" customFormat="1" ht="14.25" customHeight="1" x14ac:dyDescent="0.3"/>
    <row r="736" s="34" customFormat="1" ht="14.25" customHeight="1" x14ac:dyDescent="0.3"/>
    <row r="737" s="34" customFormat="1" ht="14.25" customHeight="1" x14ac:dyDescent="0.3"/>
    <row r="738" s="34" customFormat="1" ht="14.25" customHeight="1" x14ac:dyDescent="0.3"/>
    <row r="739" s="34" customFormat="1" ht="14.25" customHeight="1" x14ac:dyDescent="0.3"/>
    <row r="740" s="34" customFormat="1" ht="14.25" customHeight="1" x14ac:dyDescent="0.3"/>
    <row r="741" s="34" customFormat="1" ht="14.25" customHeight="1" x14ac:dyDescent="0.3"/>
    <row r="742" s="34" customFormat="1" ht="14.25" customHeight="1" x14ac:dyDescent="0.3"/>
    <row r="743" s="34" customFormat="1" ht="14.25" customHeight="1" x14ac:dyDescent="0.3"/>
    <row r="744" s="34" customFormat="1" ht="14.25" customHeight="1" x14ac:dyDescent="0.3"/>
    <row r="745" s="34" customFormat="1" ht="14.25" customHeight="1" x14ac:dyDescent="0.3"/>
    <row r="746" s="34" customFormat="1" ht="14.25" customHeight="1" x14ac:dyDescent="0.3"/>
    <row r="747" s="34" customFormat="1" ht="14.25" customHeight="1" x14ac:dyDescent="0.3"/>
    <row r="748" s="34" customFormat="1" ht="14.25" customHeight="1" x14ac:dyDescent="0.3"/>
    <row r="749" s="34" customFormat="1" ht="14.25" customHeight="1" x14ac:dyDescent="0.3"/>
    <row r="750" s="34" customFormat="1" ht="14.25" customHeight="1" x14ac:dyDescent="0.3"/>
    <row r="751" s="34" customFormat="1" ht="14.25" customHeight="1" x14ac:dyDescent="0.3"/>
    <row r="752" s="34" customFormat="1" ht="14.25" customHeight="1" x14ac:dyDescent="0.3"/>
    <row r="753" s="34" customFormat="1" ht="14.25" customHeight="1" x14ac:dyDescent="0.3"/>
    <row r="754" s="34" customFormat="1" ht="14.25" customHeight="1" x14ac:dyDescent="0.3"/>
    <row r="755" s="34" customFormat="1" ht="14.25" customHeight="1" x14ac:dyDescent="0.3"/>
    <row r="756" s="34" customFormat="1" ht="14.25" customHeight="1" x14ac:dyDescent="0.3"/>
    <row r="757" s="34" customFormat="1" ht="14.25" customHeight="1" x14ac:dyDescent="0.3"/>
    <row r="758" s="34" customFormat="1" ht="14.25" customHeight="1" x14ac:dyDescent="0.3"/>
    <row r="759" s="34" customFormat="1" ht="14.25" customHeight="1" x14ac:dyDescent="0.3"/>
    <row r="760" s="34" customFormat="1" ht="14.25" customHeight="1" x14ac:dyDescent="0.3"/>
    <row r="761" s="34" customFormat="1" ht="14.25" customHeight="1" x14ac:dyDescent="0.3"/>
    <row r="762" s="34" customFormat="1" ht="14.25" customHeight="1" x14ac:dyDescent="0.3"/>
    <row r="763" s="34" customFormat="1" ht="14.25" customHeight="1" x14ac:dyDescent="0.3"/>
    <row r="764" s="34" customFormat="1" ht="14.25" customHeight="1" x14ac:dyDescent="0.3"/>
    <row r="765" s="34" customFormat="1" ht="14.25" customHeight="1" x14ac:dyDescent="0.3"/>
    <row r="766" s="34" customFormat="1" ht="14.25" customHeight="1" x14ac:dyDescent="0.3"/>
    <row r="767" s="34" customFormat="1" ht="14.25" customHeight="1" x14ac:dyDescent="0.3"/>
    <row r="768" s="34" customFormat="1" ht="14.25" customHeight="1" x14ac:dyDescent="0.3"/>
    <row r="769" s="34" customFormat="1" ht="14.25" customHeight="1" x14ac:dyDescent="0.3"/>
    <row r="770" s="34" customFormat="1" ht="14.25" customHeight="1" x14ac:dyDescent="0.3"/>
    <row r="771" s="34" customFormat="1" ht="14.25" customHeight="1" x14ac:dyDescent="0.3"/>
    <row r="772" s="34" customFormat="1" ht="14.25" customHeight="1" x14ac:dyDescent="0.3"/>
    <row r="773" s="34" customFormat="1" ht="14.25" customHeight="1" x14ac:dyDescent="0.3"/>
    <row r="774" s="34" customFormat="1" ht="14.25" customHeight="1" x14ac:dyDescent="0.3"/>
    <row r="775" s="34" customFormat="1" ht="14.25" customHeight="1" x14ac:dyDescent="0.3"/>
    <row r="776" s="34" customFormat="1" ht="14.25" customHeight="1" x14ac:dyDescent="0.3"/>
    <row r="777" s="34" customFormat="1" ht="14.25" customHeight="1" x14ac:dyDescent="0.3"/>
    <row r="778" s="34" customFormat="1" ht="14.25" customHeight="1" x14ac:dyDescent="0.3"/>
    <row r="779" s="34" customFormat="1" ht="14.25" customHeight="1" x14ac:dyDescent="0.3"/>
    <row r="780" s="34" customFormat="1" ht="14.25" customHeight="1" x14ac:dyDescent="0.3"/>
    <row r="781" s="34" customFormat="1" ht="14.25" customHeight="1" x14ac:dyDescent="0.3"/>
    <row r="782" s="34" customFormat="1" ht="14.25" customHeight="1" x14ac:dyDescent="0.3"/>
    <row r="783" s="34" customFormat="1" ht="14.25" customHeight="1" x14ac:dyDescent="0.3"/>
    <row r="784" s="34" customFormat="1" ht="14.25" customHeight="1" x14ac:dyDescent="0.3"/>
    <row r="785" s="34" customFormat="1" ht="14.25" customHeight="1" x14ac:dyDescent="0.3"/>
    <row r="786" s="34" customFormat="1" ht="14.25" customHeight="1" x14ac:dyDescent="0.3"/>
    <row r="787" s="34" customFormat="1" ht="14.25" customHeight="1" x14ac:dyDescent="0.3"/>
    <row r="788" s="34" customFormat="1" ht="14.25" customHeight="1" x14ac:dyDescent="0.3"/>
    <row r="789" s="34" customFormat="1" ht="14.25" customHeight="1" x14ac:dyDescent="0.3"/>
    <row r="790" s="34" customFormat="1" ht="14.25" customHeight="1" x14ac:dyDescent="0.3"/>
    <row r="791" s="34" customFormat="1" ht="14.25" customHeight="1" x14ac:dyDescent="0.3"/>
    <row r="792" s="34" customFormat="1" ht="14.25" customHeight="1" x14ac:dyDescent="0.3"/>
    <row r="793" s="34" customFormat="1" ht="14.25" customHeight="1" x14ac:dyDescent="0.3"/>
    <row r="794" s="34" customFormat="1" ht="14.25" customHeight="1" x14ac:dyDescent="0.3"/>
    <row r="795" s="34" customFormat="1" ht="14.25" customHeight="1" x14ac:dyDescent="0.3"/>
    <row r="796" s="34" customFormat="1" ht="14.25" customHeight="1" x14ac:dyDescent="0.3"/>
    <row r="797" s="34" customFormat="1" ht="14.25" customHeight="1" x14ac:dyDescent="0.3"/>
    <row r="798" s="34" customFormat="1" ht="14.25" customHeight="1" x14ac:dyDescent="0.3"/>
    <row r="799" s="34" customFormat="1" ht="14.25" customHeight="1" x14ac:dyDescent="0.3"/>
    <row r="800" s="34" customFormat="1" ht="14.25" customHeight="1" x14ac:dyDescent="0.3"/>
    <row r="801" s="34" customFormat="1" ht="14.25" customHeight="1" x14ac:dyDescent="0.3"/>
    <row r="802" s="34" customFormat="1" ht="14.25" customHeight="1" x14ac:dyDescent="0.3"/>
    <row r="803" s="34" customFormat="1" ht="14.25" customHeight="1" x14ac:dyDescent="0.3"/>
    <row r="804" s="34" customFormat="1" ht="14.25" customHeight="1" x14ac:dyDescent="0.3"/>
    <row r="805" s="34" customFormat="1" ht="14.25" customHeight="1" x14ac:dyDescent="0.3"/>
    <row r="806" s="34" customFormat="1" ht="14.25" customHeight="1" x14ac:dyDescent="0.3"/>
    <row r="807" s="34" customFormat="1" ht="14.25" customHeight="1" x14ac:dyDescent="0.3"/>
    <row r="808" s="34" customFormat="1" ht="14.25" customHeight="1" x14ac:dyDescent="0.3"/>
    <row r="809" s="34" customFormat="1" ht="14.25" customHeight="1" x14ac:dyDescent="0.3"/>
    <row r="810" s="34" customFormat="1" ht="14.25" customHeight="1" x14ac:dyDescent="0.3"/>
    <row r="811" s="34" customFormat="1" ht="14.25" customHeight="1" x14ac:dyDescent="0.3"/>
    <row r="812" s="34" customFormat="1" ht="14.25" customHeight="1" x14ac:dyDescent="0.3"/>
    <row r="813" s="34" customFormat="1" ht="14.25" customHeight="1" x14ac:dyDescent="0.3"/>
    <row r="814" s="34" customFormat="1" ht="14.25" customHeight="1" x14ac:dyDescent="0.3"/>
    <row r="815" s="34" customFormat="1" ht="14.25" customHeight="1" x14ac:dyDescent="0.3"/>
    <row r="816" s="34" customFormat="1" ht="14.25" customHeight="1" x14ac:dyDescent="0.3"/>
    <row r="817" s="34" customFormat="1" ht="14.25" customHeight="1" x14ac:dyDescent="0.3"/>
    <row r="818" s="34" customFormat="1" ht="14.25" customHeight="1" x14ac:dyDescent="0.3"/>
    <row r="819" s="34" customFormat="1" ht="14.25" customHeight="1" x14ac:dyDescent="0.3"/>
    <row r="820" s="34" customFormat="1" ht="14.25" customHeight="1" x14ac:dyDescent="0.3"/>
    <row r="821" s="34" customFormat="1" ht="14.25" customHeight="1" x14ac:dyDescent="0.3"/>
    <row r="822" s="34" customFormat="1" ht="14.25" customHeight="1" x14ac:dyDescent="0.3"/>
    <row r="823" s="34" customFormat="1" ht="14.25" customHeight="1" x14ac:dyDescent="0.3"/>
    <row r="824" s="34" customFormat="1" ht="14.25" customHeight="1" x14ac:dyDescent="0.3"/>
    <row r="825" s="34" customFormat="1" ht="14.25" customHeight="1" x14ac:dyDescent="0.3"/>
    <row r="826" s="34" customFormat="1" ht="14.25" customHeight="1" x14ac:dyDescent="0.3"/>
    <row r="827" s="34" customFormat="1" ht="14.25" customHeight="1" x14ac:dyDescent="0.3"/>
    <row r="828" s="34" customFormat="1" ht="14.25" customHeight="1" x14ac:dyDescent="0.3"/>
    <row r="829" s="34" customFormat="1" ht="14.25" customHeight="1" x14ac:dyDescent="0.3"/>
    <row r="830" s="34" customFormat="1" ht="14.25" customHeight="1" x14ac:dyDescent="0.3"/>
    <row r="831" s="34" customFormat="1" ht="14.25" customHeight="1" x14ac:dyDescent="0.3"/>
    <row r="832" s="34" customFormat="1" ht="14.25" customHeight="1" x14ac:dyDescent="0.3"/>
    <row r="833" s="34" customFormat="1" ht="14.25" customHeight="1" x14ac:dyDescent="0.3"/>
    <row r="834" s="34" customFormat="1" ht="14.25" customHeight="1" x14ac:dyDescent="0.3"/>
    <row r="835" s="34" customFormat="1" ht="14.25" customHeight="1" x14ac:dyDescent="0.3"/>
    <row r="836" s="34" customFormat="1" ht="14.25" customHeight="1" x14ac:dyDescent="0.3"/>
    <row r="837" s="34" customFormat="1" ht="14.25" customHeight="1" x14ac:dyDescent="0.3"/>
    <row r="838" s="34" customFormat="1" ht="14.25" customHeight="1" x14ac:dyDescent="0.3"/>
    <row r="839" s="34" customFormat="1" ht="14.25" customHeight="1" x14ac:dyDescent="0.3"/>
    <row r="840" s="34" customFormat="1" ht="14.25" customHeight="1" x14ac:dyDescent="0.3"/>
    <row r="841" s="34" customFormat="1" ht="14.25" customHeight="1" x14ac:dyDescent="0.3"/>
    <row r="842" s="34" customFormat="1" ht="14.25" customHeight="1" x14ac:dyDescent="0.3"/>
    <row r="843" s="34" customFormat="1" ht="14.25" customHeight="1" x14ac:dyDescent="0.3"/>
    <row r="844" s="34" customFormat="1" ht="14.25" customHeight="1" x14ac:dyDescent="0.3"/>
    <row r="845" s="34" customFormat="1" ht="14.25" customHeight="1" x14ac:dyDescent="0.3"/>
    <row r="846" s="34" customFormat="1" ht="14.25" customHeight="1" x14ac:dyDescent="0.3"/>
    <row r="847" s="34" customFormat="1" ht="14.25" customHeight="1" x14ac:dyDescent="0.3"/>
    <row r="848" s="34" customFormat="1" ht="14.25" customHeight="1" x14ac:dyDescent="0.3"/>
    <row r="849" s="34" customFormat="1" ht="14.25" customHeight="1" x14ac:dyDescent="0.3"/>
    <row r="850" s="34" customFormat="1" ht="14.25" customHeight="1" x14ac:dyDescent="0.3"/>
    <row r="851" s="34" customFormat="1" ht="14.25" customHeight="1" x14ac:dyDescent="0.3"/>
    <row r="852" s="34" customFormat="1" ht="14.25" customHeight="1" x14ac:dyDescent="0.3"/>
    <row r="853" s="34" customFormat="1" ht="14.25" customHeight="1" x14ac:dyDescent="0.3"/>
    <row r="854" s="34" customFormat="1" ht="14.25" customHeight="1" x14ac:dyDescent="0.3"/>
    <row r="855" s="34" customFormat="1" ht="14.25" customHeight="1" x14ac:dyDescent="0.3"/>
    <row r="856" s="34" customFormat="1" ht="14.25" customHeight="1" x14ac:dyDescent="0.3"/>
    <row r="857" s="34" customFormat="1" ht="14.25" customHeight="1" x14ac:dyDescent="0.3"/>
    <row r="858" s="34" customFormat="1" ht="14.25" customHeight="1" x14ac:dyDescent="0.3"/>
    <row r="859" s="34" customFormat="1" ht="14.25" customHeight="1" x14ac:dyDescent="0.3"/>
    <row r="860" s="34" customFormat="1" ht="14.25" customHeight="1" x14ac:dyDescent="0.3"/>
    <row r="861" s="34" customFormat="1" ht="14.25" customHeight="1" x14ac:dyDescent="0.3"/>
    <row r="862" s="34" customFormat="1" ht="14.25" customHeight="1" x14ac:dyDescent="0.3"/>
    <row r="863" s="34" customFormat="1" ht="14.25" customHeight="1" x14ac:dyDescent="0.3"/>
    <row r="864" s="34" customFormat="1" ht="14.25" customHeight="1" x14ac:dyDescent="0.3"/>
    <row r="865" s="34" customFormat="1" ht="14.25" customHeight="1" x14ac:dyDescent="0.3"/>
    <row r="866" s="34" customFormat="1" ht="14.25" customHeight="1" x14ac:dyDescent="0.3"/>
    <row r="867" s="34" customFormat="1" ht="14.25" customHeight="1" x14ac:dyDescent="0.3"/>
    <row r="868" s="34" customFormat="1" ht="14.25" customHeight="1" x14ac:dyDescent="0.3"/>
    <row r="869" s="34" customFormat="1" ht="14.25" customHeight="1" x14ac:dyDescent="0.3"/>
    <row r="870" s="34" customFormat="1" ht="14.25" customHeight="1" x14ac:dyDescent="0.3"/>
    <row r="871" s="34" customFormat="1" ht="14.25" customHeight="1" x14ac:dyDescent="0.3"/>
    <row r="872" s="34" customFormat="1" ht="14.25" customHeight="1" x14ac:dyDescent="0.3"/>
    <row r="873" s="34" customFormat="1" ht="14.25" customHeight="1" x14ac:dyDescent="0.3"/>
    <row r="874" s="34" customFormat="1" ht="14.25" customHeight="1" x14ac:dyDescent="0.3"/>
    <row r="875" s="34" customFormat="1" ht="14.25" customHeight="1" x14ac:dyDescent="0.3"/>
    <row r="876" s="34" customFormat="1" ht="14.25" customHeight="1" x14ac:dyDescent="0.3"/>
    <row r="877" s="34" customFormat="1" ht="14.25" customHeight="1" x14ac:dyDescent="0.3"/>
    <row r="878" s="34" customFormat="1" ht="14.25" customHeight="1" x14ac:dyDescent="0.3"/>
    <row r="879" s="34" customFormat="1" ht="14.25" customHeight="1" x14ac:dyDescent="0.3"/>
    <row r="880" s="34" customFormat="1" ht="14.25" customHeight="1" x14ac:dyDescent="0.3"/>
    <row r="881" s="34" customFormat="1" ht="14.25" customHeight="1" x14ac:dyDescent="0.3"/>
    <row r="882" s="34" customFormat="1" ht="14.25" customHeight="1" x14ac:dyDescent="0.3"/>
    <row r="883" s="34" customFormat="1" ht="14.25" customHeight="1" x14ac:dyDescent="0.3"/>
    <row r="884" s="34" customFormat="1" ht="14.25" customHeight="1" x14ac:dyDescent="0.3"/>
    <row r="885" s="34" customFormat="1" ht="14.25" customHeight="1" x14ac:dyDescent="0.3"/>
    <row r="886" s="34" customFormat="1" ht="14.25" customHeight="1" x14ac:dyDescent="0.3"/>
    <row r="887" s="34" customFormat="1" ht="14.25" customHeight="1" x14ac:dyDescent="0.3"/>
    <row r="888" s="34" customFormat="1" ht="14.25" customHeight="1" x14ac:dyDescent="0.3"/>
    <row r="889" s="34" customFormat="1" ht="14.25" customHeight="1" x14ac:dyDescent="0.3"/>
    <row r="890" s="34" customFormat="1" ht="14.25" customHeight="1" x14ac:dyDescent="0.3"/>
    <row r="891" s="34" customFormat="1" ht="14.25" customHeight="1" x14ac:dyDescent="0.3"/>
    <row r="892" s="34" customFormat="1" ht="14.25" customHeight="1" x14ac:dyDescent="0.3"/>
    <row r="893" s="34" customFormat="1" ht="14.25" customHeight="1" x14ac:dyDescent="0.3"/>
    <row r="894" s="34" customFormat="1" ht="14.25" customHeight="1" x14ac:dyDescent="0.3"/>
    <row r="895" s="34" customFormat="1" ht="14.25" customHeight="1" x14ac:dyDescent="0.3"/>
    <row r="896" s="34" customFormat="1" ht="14.25" customHeight="1" x14ac:dyDescent="0.3"/>
    <row r="897" s="34" customFormat="1" ht="14.25" customHeight="1" x14ac:dyDescent="0.3"/>
    <row r="898" s="34" customFormat="1" ht="14.25" customHeight="1" x14ac:dyDescent="0.3"/>
    <row r="899" s="34" customFormat="1" ht="14.25" customHeight="1" x14ac:dyDescent="0.3"/>
    <row r="900" s="34" customFormat="1" ht="14.25" customHeight="1" x14ac:dyDescent="0.3"/>
    <row r="901" s="34" customFormat="1" ht="14.25" customHeight="1" x14ac:dyDescent="0.3"/>
    <row r="902" s="34" customFormat="1" ht="14.25" customHeight="1" x14ac:dyDescent="0.3"/>
    <row r="903" s="34" customFormat="1" ht="14.25" customHeight="1" x14ac:dyDescent="0.3"/>
    <row r="904" s="34" customFormat="1" ht="14.25" customHeight="1" x14ac:dyDescent="0.3"/>
    <row r="905" s="34" customFormat="1" ht="14.25" customHeight="1" x14ac:dyDescent="0.3"/>
    <row r="906" s="34" customFormat="1" ht="14.25" customHeight="1" x14ac:dyDescent="0.3"/>
    <row r="907" s="34" customFormat="1" ht="14.25" customHeight="1" x14ac:dyDescent="0.3"/>
    <row r="908" s="34" customFormat="1" ht="14.25" customHeight="1" x14ac:dyDescent="0.3"/>
    <row r="909" s="34" customFormat="1" ht="14.25" customHeight="1" x14ac:dyDescent="0.3"/>
    <row r="910" s="34" customFormat="1" ht="14.25" customHeight="1" x14ac:dyDescent="0.3"/>
    <row r="911" s="34" customFormat="1" ht="14.25" customHeight="1" x14ac:dyDescent="0.3"/>
    <row r="912" s="34" customFormat="1" ht="14.25" customHeight="1" x14ac:dyDescent="0.3"/>
    <row r="913" s="34" customFormat="1" ht="14.25" customHeight="1" x14ac:dyDescent="0.3"/>
    <row r="914" s="34" customFormat="1" ht="14.25" customHeight="1" x14ac:dyDescent="0.3"/>
    <row r="915" s="34" customFormat="1" ht="14.25" customHeight="1" x14ac:dyDescent="0.3"/>
    <row r="916" s="34" customFormat="1" ht="14.25" customHeight="1" x14ac:dyDescent="0.3"/>
    <row r="917" s="34" customFormat="1" ht="14.25" customHeight="1" x14ac:dyDescent="0.3"/>
    <row r="918" s="34" customFormat="1" ht="14.25" customHeight="1" x14ac:dyDescent="0.3"/>
    <row r="919" s="34" customFormat="1" ht="14.25" customHeight="1" x14ac:dyDescent="0.3"/>
    <row r="920" s="34" customFormat="1" ht="14.25" customHeight="1" x14ac:dyDescent="0.3"/>
    <row r="921" s="34" customFormat="1" ht="14.25" customHeight="1" x14ac:dyDescent="0.3"/>
    <row r="922" s="34" customFormat="1" ht="14.25" customHeight="1" x14ac:dyDescent="0.3"/>
    <row r="923" s="34" customFormat="1" ht="14.25" customHeight="1" x14ac:dyDescent="0.3"/>
    <row r="924" s="34" customFormat="1" ht="14.25" customHeight="1" x14ac:dyDescent="0.3"/>
    <row r="925" s="34" customFormat="1" ht="14.25" customHeight="1" x14ac:dyDescent="0.3"/>
    <row r="926" s="34" customFormat="1" ht="14.25" customHeight="1" x14ac:dyDescent="0.3"/>
    <row r="927" s="34" customFormat="1" ht="14.25" customHeight="1" x14ac:dyDescent="0.3"/>
    <row r="928" s="34" customFormat="1" ht="14.25" customHeight="1" x14ac:dyDescent="0.3"/>
    <row r="929" s="34" customFormat="1" ht="14.25" customHeight="1" x14ac:dyDescent="0.3"/>
    <row r="930" s="34" customFormat="1" ht="14.25" customHeight="1" x14ac:dyDescent="0.3"/>
    <row r="931" s="34" customFormat="1" ht="14.25" customHeight="1" x14ac:dyDescent="0.3"/>
    <row r="932" s="34" customFormat="1" ht="14.25" customHeight="1" x14ac:dyDescent="0.3"/>
    <row r="933" s="34" customFormat="1" ht="14.25" customHeight="1" x14ac:dyDescent="0.3"/>
    <row r="934" s="34" customFormat="1" ht="14.25" customHeight="1" x14ac:dyDescent="0.3"/>
    <row r="935" s="34" customFormat="1" ht="14.25" customHeight="1" x14ac:dyDescent="0.3"/>
    <row r="936" s="34" customFormat="1" ht="14.25" customHeight="1" x14ac:dyDescent="0.3"/>
    <row r="937" s="34" customFormat="1" ht="14.25" customHeight="1" x14ac:dyDescent="0.3"/>
    <row r="938" s="34" customFormat="1" ht="14.25" customHeight="1" x14ac:dyDescent="0.3"/>
    <row r="939" s="34" customFormat="1" ht="14.25" customHeight="1" x14ac:dyDescent="0.3"/>
    <row r="940" s="34" customFormat="1" ht="14.25" customHeight="1" x14ac:dyDescent="0.3"/>
    <row r="941" s="34" customFormat="1" ht="14.25" customHeight="1" x14ac:dyDescent="0.3"/>
    <row r="942" s="34" customFormat="1" ht="14.25" customHeight="1" x14ac:dyDescent="0.3"/>
    <row r="943" s="34" customFormat="1" ht="14.25" customHeight="1" x14ac:dyDescent="0.3"/>
    <row r="944" s="34" customFormat="1" ht="14.25" customHeight="1" x14ac:dyDescent="0.3"/>
    <row r="945" s="34" customFormat="1" ht="14.25" customHeight="1" x14ac:dyDescent="0.3"/>
    <row r="946" s="34" customFormat="1" ht="14.25" customHeight="1" x14ac:dyDescent="0.3"/>
    <row r="947" s="34" customFormat="1" ht="14.25" customHeight="1" x14ac:dyDescent="0.3"/>
    <row r="948" s="34" customFormat="1" ht="14.25" customHeight="1" x14ac:dyDescent="0.3"/>
    <row r="949" s="34" customFormat="1" ht="14.25" customHeight="1" x14ac:dyDescent="0.3"/>
    <row r="950" s="34" customFormat="1" ht="14.25" customHeight="1" x14ac:dyDescent="0.3"/>
    <row r="951" s="34" customFormat="1" ht="14.25" customHeight="1" x14ac:dyDescent="0.3"/>
    <row r="952" s="34" customFormat="1" ht="14.25" customHeight="1" x14ac:dyDescent="0.3"/>
    <row r="953" s="34" customFormat="1" ht="14.25" customHeight="1" x14ac:dyDescent="0.3"/>
    <row r="954" s="34" customFormat="1" ht="14.25" customHeight="1" x14ac:dyDescent="0.3"/>
    <row r="955" s="34" customFormat="1" ht="14.25" customHeight="1" x14ac:dyDescent="0.3"/>
    <row r="956" s="34" customFormat="1" ht="14.25" customHeight="1" x14ac:dyDescent="0.3"/>
    <row r="957" s="34" customFormat="1" ht="14.25" customHeight="1" x14ac:dyDescent="0.3"/>
    <row r="958" s="34" customFormat="1" ht="14.25" customHeight="1" x14ac:dyDescent="0.3"/>
    <row r="959" s="34" customFormat="1" ht="14.25" customHeight="1" x14ac:dyDescent="0.3"/>
    <row r="960" s="34" customFormat="1" ht="14.25" customHeight="1" x14ac:dyDescent="0.3"/>
    <row r="961" s="34" customFormat="1" ht="14.25" customHeight="1" x14ac:dyDescent="0.3"/>
    <row r="962" s="34" customFormat="1" ht="14.25" customHeight="1" x14ac:dyDescent="0.3"/>
    <row r="963" s="34" customFormat="1" ht="14.25" customHeight="1" x14ac:dyDescent="0.3"/>
    <row r="964" s="34" customFormat="1" ht="14.25" customHeight="1" x14ac:dyDescent="0.3"/>
    <row r="965" s="34" customFormat="1" ht="14.25" customHeight="1" x14ac:dyDescent="0.3"/>
    <row r="966" s="34" customFormat="1" ht="14.25" customHeight="1" x14ac:dyDescent="0.3"/>
    <row r="967" s="34" customFormat="1" ht="14.25" customHeight="1" x14ac:dyDescent="0.3"/>
    <row r="968" s="34" customFormat="1" ht="14.25" customHeight="1" x14ac:dyDescent="0.3"/>
    <row r="969" s="34" customFormat="1" ht="14.25" customHeight="1" x14ac:dyDescent="0.3"/>
    <row r="970" s="34" customFormat="1" ht="14.25" customHeight="1" x14ac:dyDescent="0.3"/>
    <row r="971" s="34" customFormat="1" ht="14.25" customHeight="1" x14ac:dyDescent="0.3"/>
    <row r="972" s="34" customFormat="1" ht="14.25" customHeight="1" x14ac:dyDescent="0.3"/>
    <row r="973" s="34" customFormat="1" ht="14.25" customHeight="1" x14ac:dyDescent="0.3"/>
    <row r="974" s="34" customFormat="1" ht="14.25" customHeight="1" x14ac:dyDescent="0.3"/>
    <row r="975" s="34" customFormat="1" ht="14.25" customHeight="1" x14ac:dyDescent="0.3"/>
    <row r="976" s="34" customFormat="1" ht="14.25" customHeight="1" x14ac:dyDescent="0.3"/>
    <row r="977" s="34" customFormat="1" ht="14.25" customHeight="1" x14ac:dyDescent="0.3"/>
    <row r="978" s="34" customFormat="1" ht="14.25" customHeight="1" x14ac:dyDescent="0.3"/>
    <row r="979" s="34" customFormat="1" ht="14.25" customHeight="1" x14ac:dyDescent="0.3"/>
    <row r="980" s="34" customFormat="1" ht="14.25" customHeight="1" x14ac:dyDescent="0.3"/>
    <row r="981" s="34" customFormat="1" ht="14.25" customHeight="1" x14ac:dyDescent="0.3"/>
    <row r="982" s="34" customFormat="1" ht="14.25" customHeight="1" x14ac:dyDescent="0.3"/>
    <row r="983" s="34" customFormat="1" ht="14.25" customHeight="1" x14ac:dyDescent="0.3"/>
    <row r="984" s="34" customFormat="1" ht="14.25" customHeight="1" x14ac:dyDescent="0.3"/>
    <row r="985" s="34" customFormat="1" ht="14.25" customHeight="1" x14ac:dyDescent="0.3"/>
    <row r="986" s="34" customFormat="1" ht="14.25" customHeight="1" x14ac:dyDescent="0.3"/>
    <row r="987" s="34" customFormat="1" ht="14.25" customHeight="1" x14ac:dyDescent="0.3"/>
    <row r="988" s="34" customFormat="1" ht="14.25" customHeight="1" x14ac:dyDescent="0.3"/>
    <row r="989" s="34" customFormat="1" ht="14.25" customHeight="1" x14ac:dyDescent="0.3"/>
    <row r="990" s="34" customFormat="1" ht="14.25" customHeight="1" x14ac:dyDescent="0.3"/>
    <row r="991" s="34" customFormat="1" ht="14.25" customHeight="1" x14ac:dyDescent="0.3"/>
    <row r="992" s="34" customFormat="1" ht="14.25" customHeight="1" x14ac:dyDescent="0.3"/>
    <row r="993" s="34" customFormat="1" ht="14.25" customHeight="1" x14ac:dyDescent="0.3"/>
    <row r="994" s="34" customFormat="1" ht="14.25" customHeight="1" x14ac:dyDescent="0.3"/>
    <row r="995" s="34" customFormat="1" ht="14.25" customHeight="1" x14ac:dyDescent="0.3"/>
    <row r="996" s="34" customFormat="1" ht="14.25" customHeight="1" x14ac:dyDescent="0.3"/>
    <row r="997" s="34" customFormat="1" ht="14.25" customHeight="1" x14ac:dyDescent="0.3"/>
    <row r="998" s="34" customFormat="1" ht="14.25" customHeight="1" x14ac:dyDescent="0.3"/>
    <row r="999" s="34" customFormat="1" ht="14.25" customHeight="1" x14ac:dyDescent="0.3"/>
    <row r="1000" s="34" customFormat="1" ht="14.25" customHeight="1" x14ac:dyDescent="0.3"/>
  </sheetData>
  <pageMargins left="0.7" right="0.7" top="0.75" bottom="0.75" header="0" footer="0"/>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vt:lpstr>
      <vt:lpstr>kpi yoy</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Chaitali Wandhare</cp:lastModifiedBy>
  <dcterms:created xsi:type="dcterms:W3CDTF">2015-06-05T18:17:20Z</dcterms:created>
  <dcterms:modified xsi:type="dcterms:W3CDTF">2026-06-23T11:45:22Z</dcterms:modified>
</cp:coreProperties>
</file>