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EE6416B-C5A5-4C88-B4E6-D73836B3008E}" xr6:coauthVersionLast="47" xr6:coauthVersionMax="47" xr10:uidLastSave="{00000000-0000-0000-0000-000000000000}"/>
  <bookViews>
    <workbookView xWindow="-110" yWindow="-110" windowWidth="19420" windowHeight="10420" xr2:uid="{9BFDAB21-81E3-4EF5-BBB9-759FA5D5C5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2" l="1"/>
  <c r="AO5" i="2"/>
  <c r="AO6" i="2"/>
  <c r="AO7" i="2"/>
  <c r="AO8" i="2"/>
  <c r="AO9" i="2"/>
  <c r="AO10" i="2"/>
  <c r="AO11" i="2"/>
  <c r="AO12" i="2"/>
  <c r="AO13" i="2"/>
  <c r="AO14" i="2"/>
  <c r="AO3" i="2"/>
  <c r="AN4" i="2"/>
  <c r="AN5" i="2"/>
  <c r="AN6" i="2"/>
  <c r="AN7" i="2"/>
  <c r="AO23" i="2" s="1"/>
  <c r="AN8" i="2"/>
  <c r="AN9" i="2"/>
  <c r="AN10" i="2"/>
  <c r="AN11" i="2"/>
  <c r="AO27" i="2" s="1"/>
  <c r="AN12" i="2"/>
  <c r="AN13" i="2"/>
  <c r="AN14" i="2"/>
  <c r="AN3" i="2"/>
  <c r="AL4" i="2"/>
  <c r="AL5" i="2"/>
  <c r="AL6" i="2"/>
  <c r="AL7" i="2"/>
  <c r="AL8" i="2"/>
  <c r="AL9" i="2"/>
  <c r="AL10" i="2"/>
  <c r="AL11" i="2"/>
  <c r="AL12" i="2"/>
  <c r="AL13" i="2"/>
  <c r="AL14" i="2"/>
  <c r="AL3" i="2"/>
  <c r="AK4" i="2"/>
  <c r="AK5" i="2"/>
  <c r="AK6" i="2"/>
  <c r="AK7" i="2"/>
  <c r="AK8" i="2"/>
  <c r="AK9" i="2"/>
  <c r="AK10" i="2"/>
  <c r="AK11" i="2"/>
  <c r="AK12" i="2"/>
  <c r="AK13" i="2"/>
  <c r="AK14" i="2"/>
  <c r="AK3" i="2"/>
  <c r="AI4" i="2"/>
  <c r="AI5" i="2"/>
  <c r="AI6" i="2"/>
  <c r="AI7" i="2"/>
  <c r="AI8" i="2"/>
  <c r="AI9" i="2"/>
  <c r="AI10" i="2"/>
  <c r="AI11" i="2"/>
  <c r="AI12" i="2"/>
  <c r="AI13" i="2"/>
  <c r="AI14" i="2"/>
  <c r="AJ4" i="2"/>
  <c r="AJ5" i="2"/>
  <c r="AJ6" i="2"/>
  <c r="AJ7" i="2"/>
  <c r="AJ8" i="2"/>
  <c r="AJ9" i="2"/>
  <c r="AJ10" i="2"/>
  <c r="AJ11" i="2"/>
  <c r="AJ12" i="2"/>
  <c r="AJ13" i="2"/>
  <c r="AJ14" i="2"/>
  <c r="AJ15" i="2"/>
  <c r="AI3" i="2"/>
  <c r="AM4" i="2"/>
  <c r="AM5" i="2"/>
  <c r="AM6" i="2"/>
  <c r="AM7" i="2"/>
  <c r="AM8" i="2"/>
  <c r="AM9" i="2"/>
  <c r="AM10" i="2"/>
  <c r="AM11" i="2"/>
  <c r="AM12" i="2"/>
  <c r="AM13" i="2"/>
  <c r="AM14" i="2"/>
  <c r="AM15" i="2"/>
  <c r="AM3" i="2"/>
  <c r="AJ3" i="2"/>
  <c r="C18" i="1"/>
  <c r="AO30" i="2"/>
  <c r="AO29" i="2"/>
  <c r="AO28" i="2"/>
  <c r="AO26" i="2"/>
  <c r="AO25" i="2"/>
  <c r="AO24" i="2"/>
  <c r="AO22" i="2"/>
  <c r="AR21" i="2"/>
  <c r="AO21" i="2"/>
  <c r="AO20" i="2"/>
  <c r="AO31" i="2" l="1"/>
</calcChain>
</file>

<file path=xl/sharedStrings.xml><?xml version="1.0" encoding="utf-8"?>
<sst xmlns="http://schemas.openxmlformats.org/spreadsheetml/2006/main" count="449" uniqueCount="71">
  <si>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</si>
  <si>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</si>
  <si>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</si>
  <si>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</si>
  <si>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</si>
  <si>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</si>
  <si>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</si>
  <si>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</si>
  <si>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</si>
  <si>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>Dipti</t>
  </si>
  <si>
    <t>Anjali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</si>
  <si>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</si>
  <si>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</si>
  <si>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</si>
  <si>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</si>
  <si>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</si>
  <si>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</si>
  <si>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</si>
  <si>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</si>
  <si>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</si>
  <si>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</si>
  <si>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</si>
  <si>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</si>
  <si>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</si>
  <si>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</si>
  <si>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</si>
  <si>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</si>
  <si>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</si>
  <si>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</si>
  <si>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</si>
  <si>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</si>
  <si>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</si>
  <si>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</si>
  <si>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</si>
  <si>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</si>
  <si>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</si>
  <si>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</si>
  <si>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</si>
  <si>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</si>
  <si>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</si>
  <si>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</si>
  <si>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</si>
  <si>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</si>
  <si>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</si>
  <si>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</si>
  <si>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</si>
  <si>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</si>
  <si>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</si>
  <si>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</si>
  <si>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</si>
  <si>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Out Off Working 26 Days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</si>
  <si>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</si>
  <si>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</si>
  <si>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</si>
  <si>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</si>
  <si>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</si>
  <si>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</si>
  <si>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</si>
  <si>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</si>
  <si>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</si>
  <si>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</si>
  <si>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</si>
  <si>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</si>
  <si>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</si>
  <si>
    <t>Vedaxi</t>
  </si>
  <si>
    <t>Nidhi</t>
  </si>
  <si>
    <t>Samagra</t>
  </si>
  <si>
    <t>Ashit</t>
  </si>
  <si>
    <t>Mahammad</t>
  </si>
  <si>
    <t>Shivangi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</si>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</sst>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4" fontId="3" fillId="12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9B377B2-443B-47A3-8985-E4191A31D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FB64-D3FF-401A-BDBB-DC29C503C597}">
  <dimension ref="B2:G19"/>
  <sheetViews>
    <sheetView tabSelected="1" topLeftCell="B8" zoomScale="130" zoomScaleNormal="130" workbookViewId="0">
      <selection activeCell="H22" sqref="H22"/>
    </sheetView>
  </sheetViews>
  <sheetFormatPr defaultRowHeight="14.5"/>
  <cols>
    <col min="3" max="3" width="11" bestFit="1" customWidth="1"/>
  </cols>
  <sheetData>
    <row r="2" spans="2:7">
      <c r="D2" s="35" t="s">
        <v>0</v>
      </c>
      <c r="E2" s="35"/>
      <c r="F2" s="35"/>
      <c r="G2" s="35"/>
    </row>
    <row r="3" spans="2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3" t="s">
        <v>7</v>
      </c>
    </row>
    <row r="5" spans="2:7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3" t="s">
        <v>8</v>
      </c>
    </row>
    <row r="6" spans="2:7">
      <c r="B6" s="2">
        <v>3</v>
      </c>
      <c r="C6" s="3" t="s">
        <v>64</v>
      </c>
      <c r="D6" s="2">
        <v>99</v>
      </c>
      <c r="E6" s="2">
        <v>70</v>
      </c>
      <c r="F6" s="2">
        <v>51</v>
      </c>
      <c r="G6" s="3" t="s">
        <v>64</v>
      </c>
    </row>
    <row r="7" spans="2:7">
      <c r="B7" s="2">
        <v>4</v>
      </c>
      <c r="C7" s="3" t="s">
        <v>9</v>
      </c>
      <c r="D7" s="2">
        <v>82</v>
      </c>
      <c r="E7" s="2">
        <v>52</v>
      </c>
      <c r="F7" s="2">
        <v>74</v>
      </c>
      <c r="G7" s="3" t="s">
        <v>9</v>
      </c>
    </row>
    <row r="8" spans="2:7">
      <c r="B8" s="2">
        <v>5</v>
      </c>
      <c r="C8" s="3" t="s">
        <v>65</v>
      </c>
      <c r="D8" s="2">
        <v>92</v>
      </c>
      <c r="E8" s="2">
        <v>96</v>
      </c>
      <c r="F8" s="2">
        <v>90</v>
      </c>
      <c r="G8" s="3" t="s">
        <v>65</v>
      </c>
    </row>
    <row r="9" spans="2:7">
      <c r="B9" s="2">
        <v>6</v>
      </c>
      <c r="C9" s="3" t="s">
        <v>62</v>
      </c>
      <c r="D9" s="2">
        <v>38</v>
      </c>
      <c r="E9" s="2">
        <v>43</v>
      </c>
      <c r="F9" s="2">
        <v>52</v>
      </c>
      <c r="G9" s="3" t="s">
        <v>62</v>
      </c>
    </row>
    <row r="10" spans="2:7">
      <c r="B10" s="2">
        <v>7</v>
      </c>
      <c r="C10" s="3" t="s">
        <v>66</v>
      </c>
      <c r="D10" s="2">
        <v>59</v>
      </c>
      <c r="E10" s="2">
        <v>76</v>
      </c>
      <c r="F10" s="2">
        <v>72</v>
      </c>
      <c r="G10" s="3" t="s">
        <v>66</v>
      </c>
    </row>
    <row r="11" spans="2:7">
      <c r="B11" s="2">
        <v>8</v>
      </c>
      <c r="C11" s="3" t="s">
        <v>10</v>
      </c>
      <c r="D11" s="2">
        <v>50</v>
      </c>
      <c r="E11" s="2">
        <v>37</v>
      </c>
      <c r="F11" s="2">
        <v>30</v>
      </c>
      <c r="G11" s="3" t="s">
        <v>10</v>
      </c>
    </row>
    <row r="12" spans="2:7">
      <c r="B12" s="2">
        <v>9</v>
      </c>
      <c r="C12" s="3" t="s">
        <v>67</v>
      </c>
      <c r="D12" s="2">
        <v>34</v>
      </c>
      <c r="E12" s="2">
        <v>35</v>
      </c>
      <c r="F12" s="2">
        <v>51</v>
      </c>
      <c r="G12" s="3" t="s">
        <v>67</v>
      </c>
    </row>
    <row r="13" spans="2:7">
      <c r="B13" s="2">
        <v>10</v>
      </c>
      <c r="C13" s="3" t="s">
        <v>68</v>
      </c>
      <c r="D13" s="2">
        <v>49.7777777777778</v>
      </c>
      <c r="E13" s="2">
        <v>40.3333333333333</v>
      </c>
      <c r="F13" s="2">
        <v>41.4444444444444</v>
      </c>
      <c r="G13" s="2">
        <v>35.518518518518398</v>
      </c>
    </row>
    <row r="14" spans="2:7">
      <c r="B14" s="2">
        <v>11</v>
      </c>
      <c r="C14" s="3" t="s">
        <v>63</v>
      </c>
      <c r="D14" s="2">
        <v>47.977777777777803</v>
      </c>
      <c r="E14" s="2">
        <v>35.933333333333302</v>
      </c>
      <c r="F14" s="2">
        <v>36.711111111111101</v>
      </c>
      <c r="G14" s="2">
        <v>28.940740740740601</v>
      </c>
    </row>
    <row r="15" spans="2:7">
      <c r="B15" s="2">
        <v>12</v>
      </c>
      <c r="C15" s="3" t="s">
        <v>69</v>
      </c>
      <c r="D15" s="2">
        <v>46.177777777777798</v>
      </c>
      <c r="E15" s="2">
        <v>31.533333333333299</v>
      </c>
      <c r="F15" s="2">
        <v>31.9777777777777</v>
      </c>
      <c r="G15" s="2">
        <v>22.3629629629629</v>
      </c>
    </row>
    <row r="17" spans="2:6">
      <c r="B17" s="4" t="s">
        <v>11</v>
      </c>
      <c r="C17" s="6" t="s">
        <v>7</v>
      </c>
    </row>
    <row r="18" spans="2:6">
      <c r="B18" s="6" t="s">
        <v>3</v>
      </c>
      <c r="C18" s="5">
        <f>INDEX(D4:G15,MATCH(C17,C4:C15,),1)</f>
        <v>45</v>
      </c>
      <c r="E18" s="4"/>
      <c r="F18" s="4"/>
    </row>
    <row r="19" spans="2:6">
      <c r="E19" s="6"/>
      <c r="F19" s="5"/>
    </row>
  </sheetData>
  <mergeCells count="1">
    <mergeCell ref="D2:G2"/>
  </mergeCells>
  <dataValidations count="2">
    <dataValidation type="list" allowBlank="1" showInputMessage="1" showErrorMessage="1" sqref="C17" xr:uid="{CD420EED-C33A-4E69-8051-7FF5D2F05B27}">
      <formula1>$C$4:$C$15</formula1>
    </dataValidation>
    <dataValidation type="list" allowBlank="1" showInputMessage="1" showErrorMessage="1" sqref="B18 E19" xr:uid="{E350DC95-0C1E-4F33-9341-9B08621386A4}">
      <formula1>$D$3:$G$3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048-15DF-4496-A5CE-5EE1145FDCAA}">
  <dimension ref="B1:AR31"/>
  <sheetViews>
    <sheetView zoomScale="85" zoomScaleNormal="85" workbookViewId="0">
      <selection activeCell="AP12" sqref="AP12"/>
    </sheetView>
  </sheetViews>
  <sheetFormatPr defaultColWidth="8.81640625" defaultRowHeight="13"/>
  <cols>
    <col min="1" max="1" width="8.81640625" style="7"/>
    <col min="2" max="2" width="6.1796875" style="7" bestFit="1" customWidth="1"/>
    <col min="3" max="3" width="18" style="7" bestFit="1" customWidth="1"/>
    <col min="4" max="4" width="27.7265625" style="7" customWidth="1"/>
    <col min="5" max="5" width="7.7265625" style="7" bestFit="1" customWidth="1"/>
    <col min="6" max="34" width="6.26953125" style="7" bestFit="1" customWidth="1"/>
    <col min="35" max="35" width="9.26953125" style="7" bestFit="1" customWidth="1"/>
    <col min="36" max="36" width="8.54296875" style="7" bestFit="1" customWidth="1"/>
    <col min="37" max="37" width="7.1796875" style="7" bestFit="1" customWidth="1"/>
    <col min="38" max="38" width="20.453125" style="7" bestFit="1" customWidth="1"/>
    <col min="39" max="39" width="7.7265625" style="7" bestFit="1" customWidth="1"/>
    <col min="40" max="40" width="25.26953125" style="7" customWidth="1"/>
    <col min="41" max="41" width="20.1796875" style="7" customWidth="1"/>
    <col min="42" max="16384" width="8.81640625" style="7"/>
  </cols>
  <sheetData>
    <row r="1" spans="2:43">
      <c r="AL1" s="36" t="s">
        <v>12</v>
      </c>
      <c r="AM1" s="36"/>
      <c r="AN1" s="36"/>
    </row>
    <row r="2" spans="2:43">
      <c r="B2" s="8" t="s">
        <v>13</v>
      </c>
      <c r="C2" s="8" t="s">
        <v>2</v>
      </c>
      <c r="D2" s="8" t="s">
        <v>14</v>
      </c>
      <c r="E2" s="9">
        <v>45170</v>
      </c>
      <c r="F2" s="9">
        <v>45171</v>
      </c>
      <c r="G2" s="9">
        <v>45172</v>
      </c>
      <c r="H2" s="9">
        <v>45173</v>
      </c>
      <c r="I2" s="9">
        <v>45174</v>
      </c>
      <c r="J2" s="9">
        <v>45175</v>
      </c>
      <c r="K2" s="9">
        <v>45176</v>
      </c>
      <c r="L2" s="9">
        <v>45177</v>
      </c>
      <c r="M2" s="9">
        <v>45178</v>
      </c>
      <c r="N2" s="9">
        <v>45179</v>
      </c>
      <c r="O2" s="9">
        <v>45180</v>
      </c>
      <c r="P2" s="9">
        <v>45181</v>
      </c>
      <c r="Q2" s="9">
        <v>45182</v>
      </c>
      <c r="R2" s="9">
        <v>45183</v>
      </c>
      <c r="S2" s="9">
        <v>45184</v>
      </c>
      <c r="T2" s="9">
        <v>45185</v>
      </c>
      <c r="U2" s="9">
        <v>45186</v>
      </c>
      <c r="V2" s="9">
        <v>45187</v>
      </c>
      <c r="W2" s="9">
        <v>45188</v>
      </c>
      <c r="X2" s="9">
        <v>45189</v>
      </c>
      <c r="Y2" s="9">
        <v>45190</v>
      </c>
      <c r="Z2" s="9">
        <v>45191</v>
      </c>
      <c r="AA2" s="9">
        <v>45192</v>
      </c>
      <c r="AB2" s="9">
        <v>45193</v>
      </c>
      <c r="AC2" s="9">
        <v>45194</v>
      </c>
      <c r="AD2" s="9">
        <v>45195</v>
      </c>
      <c r="AE2" s="9">
        <v>45196</v>
      </c>
      <c r="AF2" s="9">
        <v>45197</v>
      </c>
      <c r="AG2" s="9">
        <v>45198</v>
      </c>
      <c r="AH2" s="9">
        <v>45199</v>
      </c>
      <c r="AI2" s="10" t="s">
        <v>15</v>
      </c>
      <c r="AJ2" s="10" t="s">
        <v>16</v>
      </c>
      <c r="AK2" s="10" t="s">
        <v>17</v>
      </c>
      <c r="AL2" s="10" t="s">
        <v>18</v>
      </c>
      <c r="AM2" s="10" t="s">
        <v>19</v>
      </c>
      <c r="AN2" s="10" t="s">
        <v>20</v>
      </c>
      <c r="AO2" s="7" t="s">
        <v>70</v>
      </c>
    </row>
    <row r="3" spans="2:43">
      <c r="B3" s="11">
        <v>1</v>
      </c>
      <c r="C3" s="11" t="s">
        <v>21</v>
      </c>
      <c r="D3" s="11" t="s">
        <v>22</v>
      </c>
      <c r="E3" s="12" t="s">
        <v>23</v>
      </c>
      <c r="F3" s="12" t="s">
        <v>23</v>
      </c>
      <c r="G3" s="13" t="s">
        <v>24</v>
      </c>
      <c r="H3" s="12" t="s">
        <v>23</v>
      </c>
      <c r="I3" s="12" t="s">
        <v>23</v>
      </c>
      <c r="J3" s="12" t="s">
        <v>23</v>
      </c>
      <c r="K3" s="13" t="s">
        <v>24</v>
      </c>
      <c r="L3" s="12" t="s">
        <v>23</v>
      </c>
      <c r="M3" s="12" t="s">
        <v>23</v>
      </c>
      <c r="N3" s="13" t="s">
        <v>24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3" t="s">
        <v>24</v>
      </c>
      <c r="V3" s="14" t="s">
        <v>25</v>
      </c>
      <c r="W3" s="14" t="s">
        <v>25</v>
      </c>
      <c r="X3" s="12" t="s">
        <v>23</v>
      </c>
      <c r="Y3" s="12" t="s">
        <v>23</v>
      </c>
      <c r="Z3" s="12" t="s">
        <v>23</v>
      </c>
      <c r="AA3" s="12" t="s">
        <v>23</v>
      </c>
      <c r="AB3" s="13" t="s">
        <v>24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 t="s">
        <v>23</v>
      </c>
      <c r="AI3" s="12">
        <f>COUNTIF(D3:AG3,"HDM")</f>
        <v>0</v>
      </c>
      <c r="AJ3" s="12">
        <f>COUNTIF(D3:AG3,"HDE")</f>
        <v>2</v>
      </c>
      <c r="AK3" s="15">
        <f>COUNTIF(E3:AH3,"P")</f>
        <v>23</v>
      </c>
      <c r="AL3" s="14">
        <f>AK3+(AJ3/2)+(AI3/2)</f>
        <v>24</v>
      </c>
      <c r="AM3" s="12">
        <f>COUNTIF(D3:AG3,"H")</f>
        <v>5</v>
      </c>
      <c r="AN3" s="16">
        <f>AL3+AM3</f>
        <v>29</v>
      </c>
      <c r="AO3" s="7">
        <f>(20000/30)*AN3</f>
        <v>19333.333333333332</v>
      </c>
    </row>
    <row r="4" spans="2:43">
      <c r="B4" s="11">
        <v>2</v>
      </c>
      <c r="C4" s="11" t="s">
        <v>26</v>
      </c>
      <c r="D4" s="11" t="s">
        <v>27</v>
      </c>
      <c r="E4" s="12" t="s">
        <v>23</v>
      </c>
      <c r="F4" s="12" t="s">
        <v>23</v>
      </c>
      <c r="G4" s="13" t="s">
        <v>24</v>
      </c>
      <c r="H4" s="12" t="s">
        <v>23</v>
      </c>
      <c r="I4" s="12" t="s">
        <v>23</v>
      </c>
      <c r="J4" s="12" t="s">
        <v>23</v>
      </c>
      <c r="K4" s="13" t="s">
        <v>24</v>
      </c>
      <c r="L4" s="12" t="s">
        <v>23</v>
      </c>
      <c r="M4" s="12" t="s">
        <v>23</v>
      </c>
      <c r="N4" s="13" t="s">
        <v>24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3" t="s">
        <v>24</v>
      </c>
      <c r="V4" s="12" t="s">
        <v>23</v>
      </c>
      <c r="W4" s="14" t="s">
        <v>25</v>
      </c>
      <c r="X4" s="12" t="s">
        <v>23</v>
      </c>
      <c r="Y4" s="12" t="s">
        <v>23</v>
      </c>
      <c r="Z4" s="12" t="s">
        <v>23</v>
      </c>
      <c r="AA4" s="12" t="s">
        <v>23</v>
      </c>
      <c r="AB4" s="13" t="s">
        <v>24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23</v>
      </c>
      <c r="AH4" s="12" t="s">
        <v>23</v>
      </c>
      <c r="AI4" s="12">
        <f t="shared" ref="AI4:AI14" si="0">COUNTIF(D4:AG4,"HDM")</f>
        <v>0</v>
      </c>
      <c r="AJ4" s="12">
        <f t="shared" ref="AJ4:AJ15" si="1">COUNTIF(D4:AG4,"HDE")</f>
        <v>1</v>
      </c>
      <c r="AK4" s="15">
        <f t="shared" ref="AK4:AK14" si="2">COUNTIF(E4:AH4,"P")</f>
        <v>24</v>
      </c>
      <c r="AL4" s="14">
        <f t="shared" ref="AL4:AL14" si="3">AK4+(AJ4/2)+(AI4/2)</f>
        <v>24.5</v>
      </c>
      <c r="AM4" s="12">
        <f t="shared" ref="AM4:AM15" si="4">COUNTIF(D4:AG4,"H")</f>
        <v>5</v>
      </c>
      <c r="AN4" s="16">
        <f t="shared" ref="AN4:AN15" si="5">AL4+AM4</f>
        <v>29.5</v>
      </c>
      <c r="AO4" s="7">
        <f t="shared" ref="AO4:AO15" si="6">(20000/30)*AN4</f>
        <v>19666.666666666664</v>
      </c>
    </row>
    <row r="5" spans="2:43" ht="14.5">
      <c r="B5" s="11">
        <v>3</v>
      </c>
      <c r="C5" s="11" t="s">
        <v>28</v>
      </c>
      <c r="D5" s="11" t="s">
        <v>29</v>
      </c>
      <c r="E5" s="12" t="s">
        <v>23</v>
      </c>
      <c r="F5" s="12" t="s">
        <v>23</v>
      </c>
      <c r="G5" s="13" t="s">
        <v>24</v>
      </c>
      <c r="H5" s="12" t="s">
        <v>23</v>
      </c>
      <c r="I5" s="12" t="s">
        <v>23</v>
      </c>
      <c r="J5" s="12" t="s">
        <v>23</v>
      </c>
      <c r="K5" s="13" t="s">
        <v>24</v>
      </c>
      <c r="L5" s="12" t="s">
        <v>23</v>
      </c>
      <c r="M5" s="12" t="s">
        <v>23</v>
      </c>
      <c r="N5" s="13" t="s">
        <v>24</v>
      </c>
      <c r="O5" s="12" t="s">
        <v>23</v>
      </c>
      <c r="P5" s="12" t="s">
        <v>23</v>
      </c>
      <c r="Q5" s="12" t="s">
        <v>23</v>
      </c>
      <c r="R5" s="12" t="s">
        <v>23</v>
      </c>
      <c r="S5" s="12" t="s">
        <v>23</v>
      </c>
      <c r="T5" s="14" t="s">
        <v>25</v>
      </c>
      <c r="U5" s="13" t="s">
        <v>24</v>
      </c>
      <c r="V5" s="14" t="s">
        <v>25</v>
      </c>
      <c r="W5" s="14" t="s">
        <v>25</v>
      </c>
      <c r="X5" s="17" t="s">
        <v>30</v>
      </c>
      <c r="Y5" s="12" t="s">
        <v>23</v>
      </c>
      <c r="Z5" s="12" t="s">
        <v>23</v>
      </c>
      <c r="AA5" s="12" t="s">
        <v>23</v>
      </c>
      <c r="AB5" s="13" t="s">
        <v>24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 t="s">
        <v>23</v>
      </c>
      <c r="AI5" s="12">
        <f t="shared" si="0"/>
        <v>0</v>
      </c>
      <c r="AJ5" s="12">
        <f t="shared" si="1"/>
        <v>3</v>
      </c>
      <c r="AK5" s="15">
        <f t="shared" si="2"/>
        <v>21</v>
      </c>
      <c r="AL5" s="14">
        <f t="shared" si="3"/>
        <v>22.5</v>
      </c>
      <c r="AM5" s="12">
        <f t="shared" si="4"/>
        <v>5</v>
      </c>
      <c r="AN5" s="16">
        <f t="shared" si="5"/>
        <v>27.5</v>
      </c>
      <c r="AO5" s="7">
        <f t="shared" si="6"/>
        <v>18333.333333333332</v>
      </c>
      <c r="AQ5" s="34"/>
    </row>
    <row r="6" spans="2:43">
      <c r="B6" s="11">
        <v>4</v>
      </c>
      <c r="C6" s="11" t="s">
        <v>31</v>
      </c>
      <c r="D6" s="11" t="s">
        <v>32</v>
      </c>
      <c r="E6" s="12" t="s">
        <v>23</v>
      </c>
      <c r="F6" s="12" t="s">
        <v>23</v>
      </c>
      <c r="G6" s="13" t="s">
        <v>24</v>
      </c>
      <c r="H6" s="12" t="s">
        <v>23</v>
      </c>
      <c r="I6" s="12" t="s">
        <v>23</v>
      </c>
      <c r="J6" s="12" t="s">
        <v>23</v>
      </c>
      <c r="K6" s="13" t="s">
        <v>24</v>
      </c>
      <c r="L6" s="12" t="s">
        <v>23</v>
      </c>
      <c r="M6" s="12" t="s">
        <v>23</v>
      </c>
      <c r="N6" s="13" t="s">
        <v>24</v>
      </c>
      <c r="O6" s="12" t="s">
        <v>23</v>
      </c>
      <c r="P6" s="12" t="s">
        <v>23</v>
      </c>
      <c r="Q6" s="12" t="s">
        <v>23</v>
      </c>
      <c r="R6" s="17" t="s">
        <v>30</v>
      </c>
      <c r="S6" s="17" t="s">
        <v>30</v>
      </c>
      <c r="T6" s="17" t="s">
        <v>30</v>
      </c>
      <c r="U6" s="13" t="s">
        <v>24</v>
      </c>
      <c r="V6" s="12" t="s">
        <v>23</v>
      </c>
      <c r="W6" s="14" t="s">
        <v>25</v>
      </c>
      <c r="X6" s="17" t="s">
        <v>30</v>
      </c>
      <c r="Y6" s="12" t="s">
        <v>23</v>
      </c>
      <c r="Z6" s="12" t="s">
        <v>23</v>
      </c>
      <c r="AA6" s="17" t="s">
        <v>30</v>
      </c>
      <c r="AB6" s="13" t="s">
        <v>24</v>
      </c>
      <c r="AC6" s="17" t="s">
        <v>30</v>
      </c>
      <c r="AD6" s="17" t="s">
        <v>30</v>
      </c>
      <c r="AE6" s="12" t="s">
        <v>23</v>
      </c>
      <c r="AF6" s="12" t="s">
        <v>23</v>
      </c>
      <c r="AG6" s="14" t="s">
        <v>25</v>
      </c>
      <c r="AH6" s="14" t="s">
        <v>25</v>
      </c>
      <c r="AI6" s="12">
        <f t="shared" si="0"/>
        <v>0</v>
      </c>
      <c r="AJ6" s="12">
        <f t="shared" si="1"/>
        <v>2</v>
      </c>
      <c r="AK6" s="15">
        <f t="shared" si="2"/>
        <v>15</v>
      </c>
      <c r="AL6" s="14">
        <f t="shared" si="3"/>
        <v>16</v>
      </c>
      <c r="AM6" s="12">
        <f t="shared" si="4"/>
        <v>5</v>
      </c>
      <c r="AN6" s="16">
        <f t="shared" si="5"/>
        <v>21</v>
      </c>
      <c r="AO6" s="7">
        <f t="shared" si="6"/>
        <v>14000</v>
      </c>
    </row>
    <row r="7" spans="2:43">
      <c r="B7" s="11">
        <v>5</v>
      </c>
      <c r="C7" s="11" t="s">
        <v>33</v>
      </c>
      <c r="D7" s="11" t="s">
        <v>34</v>
      </c>
      <c r="E7" s="12" t="s">
        <v>23</v>
      </c>
      <c r="F7" s="12" t="s">
        <v>23</v>
      </c>
      <c r="G7" s="13" t="s">
        <v>24</v>
      </c>
      <c r="H7" s="12" t="s">
        <v>23</v>
      </c>
      <c r="I7" s="12" t="s">
        <v>23</v>
      </c>
      <c r="J7" s="12" t="s">
        <v>23</v>
      </c>
      <c r="K7" s="13" t="s">
        <v>24</v>
      </c>
      <c r="L7" s="12" t="s">
        <v>23</v>
      </c>
      <c r="M7" s="12" t="s">
        <v>23</v>
      </c>
      <c r="N7" s="13" t="s">
        <v>24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23</v>
      </c>
      <c r="T7" s="12" t="s">
        <v>23</v>
      </c>
      <c r="U7" s="13" t="s">
        <v>24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3" t="s">
        <v>24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23</v>
      </c>
      <c r="AH7" s="12" t="s">
        <v>23</v>
      </c>
      <c r="AI7" s="12">
        <f t="shared" si="0"/>
        <v>0</v>
      </c>
      <c r="AJ7" s="12">
        <f t="shared" si="1"/>
        <v>0</v>
      </c>
      <c r="AK7" s="15">
        <f t="shared" si="2"/>
        <v>25</v>
      </c>
      <c r="AL7" s="14">
        <f t="shared" si="3"/>
        <v>25</v>
      </c>
      <c r="AM7" s="12">
        <f t="shared" si="4"/>
        <v>5</v>
      </c>
      <c r="AN7" s="16">
        <f t="shared" si="5"/>
        <v>30</v>
      </c>
      <c r="AO7" s="7">
        <f t="shared" si="6"/>
        <v>20000</v>
      </c>
    </row>
    <row r="8" spans="2:43">
      <c r="B8" s="11">
        <v>6</v>
      </c>
      <c r="C8" s="11" t="s">
        <v>35</v>
      </c>
      <c r="D8" s="11" t="s">
        <v>36</v>
      </c>
      <c r="E8" s="12" t="s">
        <v>23</v>
      </c>
      <c r="F8" s="12" t="s">
        <v>23</v>
      </c>
      <c r="G8" s="13" t="s">
        <v>24</v>
      </c>
      <c r="H8" s="12" t="s">
        <v>23</v>
      </c>
      <c r="I8" s="12" t="s">
        <v>23</v>
      </c>
      <c r="J8" s="12" t="s">
        <v>23</v>
      </c>
      <c r="K8" s="13" t="s">
        <v>24</v>
      </c>
      <c r="L8" s="12" t="s">
        <v>23</v>
      </c>
      <c r="M8" s="12" t="s">
        <v>23</v>
      </c>
      <c r="N8" s="13" t="s">
        <v>24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2" t="s">
        <v>23</v>
      </c>
      <c r="U8" s="13" t="s">
        <v>24</v>
      </c>
      <c r="V8" s="14" t="s">
        <v>25</v>
      </c>
      <c r="W8" s="12" t="s">
        <v>23</v>
      </c>
      <c r="X8" s="12" t="s">
        <v>23</v>
      </c>
      <c r="Y8" s="12" t="s">
        <v>23</v>
      </c>
      <c r="Z8" s="12" t="s">
        <v>23</v>
      </c>
      <c r="AA8" s="12" t="s">
        <v>23</v>
      </c>
      <c r="AB8" s="13" t="s">
        <v>24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23</v>
      </c>
      <c r="AH8" s="12" t="s">
        <v>23</v>
      </c>
      <c r="AI8" s="12">
        <f t="shared" si="0"/>
        <v>0</v>
      </c>
      <c r="AJ8" s="12">
        <f t="shared" si="1"/>
        <v>1</v>
      </c>
      <c r="AK8" s="15">
        <f t="shared" si="2"/>
        <v>24</v>
      </c>
      <c r="AL8" s="14">
        <f t="shared" si="3"/>
        <v>24.5</v>
      </c>
      <c r="AM8" s="12">
        <f t="shared" si="4"/>
        <v>5</v>
      </c>
      <c r="AN8" s="16">
        <f t="shared" si="5"/>
        <v>29.5</v>
      </c>
      <c r="AO8" s="7">
        <f t="shared" si="6"/>
        <v>19666.666666666664</v>
      </c>
    </row>
    <row r="9" spans="2:43">
      <c r="B9" s="11">
        <v>7</v>
      </c>
      <c r="C9" s="11" t="s">
        <v>37</v>
      </c>
      <c r="D9" s="11" t="s">
        <v>38</v>
      </c>
      <c r="E9" s="12" t="s">
        <v>23</v>
      </c>
      <c r="F9" s="12" t="s">
        <v>23</v>
      </c>
      <c r="G9" s="13" t="s">
        <v>24</v>
      </c>
      <c r="H9" s="12" t="s">
        <v>23</v>
      </c>
      <c r="I9" s="12" t="s">
        <v>23</v>
      </c>
      <c r="J9" s="12" t="s">
        <v>23</v>
      </c>
      <c r="K9" s="13" t="s">
        <v>24</v>
      </c>
      <c r="L9" s="12" t="s">
        <v>23</v>
      </c>
      <c r="M9" s="12" t="s">
        <v>23</v>
      </c>
      <c r="N9" s="13" t="s">
        <v>24</v>
      </c>
      <c r="O9" s="12" t="s">
        <v>23</v>
      </c>
      <c r="P9" s="12" t="s">
        <v>23</v>
      </c>
      <c r="Q9" s="12" t="s">
        <v>23</v>
      </c>
      <c r="R9" s="17" t="s">
        <v>30</v>
      </c>
      <c r="S9" s="12" t="s">
        <v>23</v>
      </c>
      <c r="T9" s="12" t="s">
        <v>23</v>
      </c>
      <c r="U9" s="13" t="s">
        <v>24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2" t="s">
        <v>23</v>
      </c>
      <c r="AB9" s="13" t="s">
        <v>24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23</v>
      </c>
      <c r="AH9" s="12" t="s">
        <v>23</v>
      </c>
      <c r="AI9" s="12">
        <f t="shared" si="0"/>
        <v>0</v>
      </c>
      <c r="AJ9" s="12">
        <f t="shared" si="1"/>
        <v>0</v>
      </c>
      <c r="AK9" s="15">
        <f t="shared" si="2"/>
        <v>24</v>
      </c>
      <c r="AL9" s="14">
        <f t="shared" si="3"/>
        <v>24</v>
      </c>
      <c r="AM9" s="12">
        <f t="shared" si="4"/>
        <v>5</v>
      </c>
      <c r="AN9" s="16">
        <f t="shared" si="5"/>
        <v>29</v>
      </c>
      <c r="AO9" s="7">
        <f t="shared" si="6"/>
        <v>19333.333333333332</v>
      </c>
    </row>
    <row r="10" spans="2:43">
      <c r="B10" s="11">
        <v>8</v>
      </c>
      <c r="C10" s="11" t="s">
        <v>39</v>
      </c>
      <c r="D10" s="11" t="s">
        <v>40</v>
      </c>
      <c r="E10" s="12" t="s">
        <v>23</v>
      </c>
      <c r="F10" s="12" t="s">
        <v>23</v>
      </c>
      <c r="G10" s="13" t="s">
        <v>24</v>
      </c>
      <c r="H10" s="12" t="s">
        <v>23</v>
      </c>
      <c r="I10" s="12" t="s">
        <v>23</v>
      </c>
      <c r="J10" s="12" t="s">
        <v>23</v>
      </c>
      <c r="K10" s="13" t="s">
        <v>24</v>
      </c>
      <c r="L10" s="12" t="s">
        <v>23</v>
      </c>
      <c r="M10" s="12" t="s">
        <v>23</v>
      </c>
      <c r="N10" s="13" t="s">
        <v>24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2" t="s">
        <v>23</v>
      </c>
      <c r="U10" s="13" t="s">
        <v>24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2" t="s">
        <v>23</v>
      </c>
      <c r="AB10" s="13" t="s">
        <v>24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23</v>
      </c>
      <c r="AH10" s="12" t="s">
        <v>23</v>
      </c>
      <c r="AI10" s="12">
        <f t="shared" si="0"/>
        <v>0</v>
      </c>
      <c r="AJ10" s="12">
        <f t="shared" si="1"/>
        <v>0</v>
      </c>
      <c r="AK10" s="15">
        <f t="shared" si="2"/>
        <v>25</v>
      </c>
      <c r="AL10" s="14">
        <f t="shared" si="3"/>
        <v>25</v>
      </c>
      <c r="AM10" s="12">
        <f t="shared" si="4"/>
        <v>5</v>
      </c>
      <c r="AN10" s="16">
        <f t="shared" si="5"/>
        <v>30</v>
      </c>
      <c r="AO10" s="7">
        <f t="shared" si="6"/>
        <v>20000</v>
      </c>
    </row>
    <row r="11" spans="2:43">
      <c r="B11" s="11">
        <v>9</v>
      </c>
      <c r="C11" s="11" t="s">
        <v>41</v>
      </c>
      <c r="D11" s="11" t="s">
        <v>42</v>
      </c>
      <c r="E11" s="12" t="s">
        <v>23</v>
      </c>
      <c r="F11" s="12" t="s">
        <v>23</v>
      </c>
      <c r="G11" s="13" t="s">
        <v>24</v>
      </c>
      <c r="H11" s="12" t="s">
        <v>23</v>
      </c>
      <c r="I11" s="12" t="s">
        <v>23</v>
      </c>
      <c r="J11" s="12" t="s">
        <v>23</v>
      </c>
      <c r="K11" s="13" t="s">
        <v>24</v>
      </c>
      <c r="L11" s="12" t="s">
        <v>23</v>
      </c>
      <c r="M11" s="12" t="s">
        <v>23</v>
      </c>
      <c r="N11" s="13" t="s">
        <v>24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2" t="s">
        <v>23</v>
      </c>
      <c r="U11" s="13" t="s">
        <v>24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3" t="s">
        <v>24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23</v>
      </c>
      <c r="AH11" s="12" t="s">
        <v>23</v>
      </c>
      <c r="AI11" s="12">
        <f t="shared" si="0"/>
        <v>0</v>
      </c>
      <c r="AJ11" s="12">
        <f t="shared" si="1"/>
        <v>0</v>
      </c>
      <c r="AK11" s="15">
        <f t="shared" si="2"/>
        <v>25</v>
      </c>
      <c r="AL11" s="14">
        <f t="shared" si="3"/>
        <v>25</v>
      </c>
      <c r="AM11" s="12">
        <f t="shared" si="4"/>
        <v>5</v>
      </c>
      <c r="AN11" s="16">
        <f t="shared" si="5"/>
        <v>30</v>
      </c>
      <c r="AO11" s="7">
        <f t="shared" si="6"/>
        <v>20000</v>
      </c>
    </row>
    <row r="12" spans="2:43">
      <c r="B12" s="11">
        <v>10</v>
      </c>
      <c r="C12" s="11" t="s">
        <v>43</v>
      </c>
      <c r="D12" s="11" t="s">
        <v>44</v>
      </c>
      <c r="E12" s="12" t="s">
        <v>23</v>
      </c>
      <c r="F12" s="12" t="s">
        <v>23</v>
      </c>
      <c r="G12" s="13" t="s">
        <v>24</v>
      </c>
      <c r="H12" s="12" t="s">
        <v>23</v>
      </c>
      <c r="I12" s="12" t="s">
        <v>23</v>
      </c>
      <c r="J12" s="12" t="s">
        <v>23</v>
      </c>
      <c r="K12" s="13" t="s">
        <v>24</v>
      </c>
      <c r="L12" s="12" t="s">
        <v>23</v>
      </c>
      <c r="M12" s="12" t="s">
        <v>23</v>
      </c>
      <c r="N12" s="13" t="s">
        <v>24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3" t="s">
        <v>24</v>
      </c>
      <c r="V12" s="12" t="s">
        <v>23</v>
      </c>
      <c r="W12" s="12" t="s">
        <v>23</v>
      </c>
      <c r="X12" s="14" t="s">
        <v>25</v>
      </c>
      <c r="Y12" s="12" t="s">
        <v>23</v>
      </c>
      <c r="Z12" s="12" t="s">
        <v>23</v>
      </c>
      <c r="AA12" s="12" t="s">
        <v>23</v>
      </c>
      <c r="AB12" s="13" t="s">
        <v>24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23</v>
      </c>
      <c r="AH12" s="12" t="s">
        <v>23</v>
      </c>
      <c r="AI12" s="12">
        <f t="shared" si="0"/>
        <v>0</v>
      </c>
      <c r="AJ12" s="12">
        <f t="shared" si="1"/>
        <v>1</v>
      </c>
      <c r="AK12" s="15">
        <f t="shared" si="2"/>
        <v>24</v>
      </c>
      <c r="AL12" s="14">
        <f t="shared" si="3"/>
        <v>24.5</v>
      </c>
      <c r="AM12" s="12">
        <f t="shared" si="4"/>
        <v>5</v>
      </c>
      <c r="AN12" s="16">
        <f t="shared" si="5"/>
        <v>29.5</v>
      </c>
      <c r="AO12" s="7">
        <f t="shared" si="6"/>
        <v>19666.666666666664</v>
      </c>
    </row>
    <row r="13" spans="2:43">
      <c r="B13" s="11">
        <v>11</v>
      </c>
      <c r="C13" s="11" t="s">
        <v>45</v>
      </c>
      <c r="D13" s="11" t="s">
        <v>46</v>
      </c>
      <c r="E13" s="12" t="s">
        <v>23</v>
      </c>
      <c r="F13" s="12" t="s">
        <v>23</v>
      </c>
      <c r="G13" s="13" t="s">
        <v>24</v>
      </c>
      <c r="H13" s="12" t="s">
        <v>23</v>
      </c>
      <c r="I13" s="12" t="s">
        <v>23</v>
      </c>
      <c r="J13" s="12" t="s">
        <v>23</v>
      </c>
      <c r="K13" s="13" t="s">
        <v>24</v>
      </c>
      <c r="L13" s="12" t="s">
        <v>23</v>
      </c>
      <c r="M13" s="12" t="s">
        <v>23</v>
      </c>
      <c r="N13" s="13" t="s">
        <v>24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3" t="s">
        <v>24</v>
      </c>
      <c r="V13" s="12" t="s">
        <v>23</v>
      </c>
      <c r="W13" s="12" t="s">
        <v>23</v>
      </c>
      <c r="X13" s="14" t="s">
        <v>25</v>
      </c>
      <c r="Y13" s="12" t="s">
        <v>23</v>
      </c>
      <c r="Z13" s="12" t="s">
        <v>23</v>
      </c>
      <c r="AA13" s="12" t="s">
        <v>23</v>
      </c>
      <c r="AB13" s="13" t="s">
        <v>24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23</v>
      </c>
      <c r="AH13" s="12" t="s">
        <v>23</v>
      </c>
      <c r="AI13" s="12">
        <f t="shared" si="0"/>
        <v>0</v>
      </c>
      <c r="AJ13" s="12">
        <f t="shared" si="1"/>
        <v>1</v>
      </c>
      <c r="AK13" s="15">
        <f t="shared" si="2"/>
        <v>24</v>
      </c>
      <c r="AL13" s="14">
        <f t="shared" si="3"/>
        <v>24.5</v>
      </c>
      <c r="AM13" s="12">
        <f t="shared" si="4"/>
        <v>5</v>
      </c>
      <c r="AN13" s="16">
        <f t="shared" si="5"/>
        <v>29.5</v>
      </c>
      <c r="AO13" s="7">
        <f t="shared" si="6"/>
        <v>19666.666666666664</v>
      </c>
    </row>
    <row r="14" spans="2:43">
      <c r="B14" s="11">
        <v>12</v>
      </c>
      <c r="C14" s="11" t="s">
        <v>47</v>
      </c>
      <c r="D14" s="11" t="s">
        <v>48</v>
      </c>
      <c r="E14" s="12" t="s">
        <v>23</v>
      </c>
      <c r="F14" s="12" t="s">
        <v>23</v>
      </c>
      <c r="G14" s="13" t="s">
        <v>24</v>
      </c>
      <c r="H14" s="12" t="s">
        <v>23</v>
      </c>
      <c r="I14" s="12" t="s">
        <v>23</v>
      </c>
      <c r="J14" s="12" t="s">
        <v>23</v>
      </c>
      <c r="K14" s="13" t="s">
        <v>24</v>
      </c>
      <c r="L14" s="12" t="s">
        <v>23</v>
      </c>
      <c r="M14" s="12" t="s">
        <v>23</v>
      </c>
      <c r="N14" s="13" t="s">
        <v>24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3" t="s">
        <v>24</v>
      </c>
      <c r="V14" s="17" t="s">
        <v>30</v>
      </c>
      <c r="W14" s="14" t="s">
        <v>25</v>
      </c>
      <c r="X14" s="12" t="s">
        <v>23</v>
      </c>
      <c r="Y14" s="17" t="s">
        <v>30</v>
      </c>
      <c r="Z14" s="12" t="s">
        <v>23</v>
      </c>
      <c r="AA14" s="12" t="s">
        <v>23</v>
      </c>
      <c r="AB14" s="13" t="s">
        <v>24</v>
      </c>
      <c r="AC14" s="12" t="s">
        <v>23</v>
      </c>
      <c r="AD14" s="12" t="s">
        <v>23</v>
      </c>
      <c r="AE14" s="12" t="s">
        <v>23</v>
      </c>
      <c r="AF14" s="12" t="s">
        <v>23</v>
      </c>
      <c r="AG14" s="14" t="s">
        <v>25</v>
      </c>
      <c r="AH14" s="14" t="s">
        <v>25</v>
      </c>
      <c r="AI14" s="12">
        <f t="shared" si="0"/>
        <v>0</v>
      </c>
      <c r="AJ14" s="12">
        <f t="shared" si="1"/>
        <v>2</v>
      </c>
      <c r="AK14" s="15">
        <f t="shared" si="2"/>
        <v>20</v>
      </c>
      <c r="AL14" s="14">
        <f t="shared" si="3"/>
        <v>21</v>
      </c>
      <c r="AM14" s="12">
        <f t="shared" si="4"/>
        <v>5</v>
      </c>
      <c r="AN14" s="16">
        <f t="shared" si="5"/>
        <v>26</v>
      </c>
      <c r="AO14" s="7">
        <f t="shared" si="6"/>
        <v>17333.333333333332</v>
      </c>
    </row>
    <row r="15" spans="2:43">
      <c r="B15" s="12"/>
      <c r="C15" s="8"/>
      <c r="D15" s="8" t="s">
        <v>49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8"/>
      <c r="AJ15" s="12">
        <f t="shared" si="1"/>
        <v>0</v>
      </c>
      <c r="AK15" s="18"/>
      <c r="AL15" s="13" t="s">
        <v>50</v>
      </c>
      <c r="AM15" s="12">
        <f t="shared" si="4"/>
        <v>0</v>
      </c>
      <c r="AN15" s="16"/>
    </row>
    <row r="17" spans="2:44" ht="13.5" thickBot="1">
      <c r="B17" s="19" t="s">
        <v>51</v>
      </c>
      <c r="C17" s="19" t="s">
        <v>23</v>
      </c>
      <c r="D17" s="19" t="s">
        <v>52</v>
      </c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2:44" ht="24" thickBot="1">
      <c r="B18" s="19"/>
      <c r="C18" s="19" t="s">
        <v>30</v>
      </c>
      <c r="D18" s="17" t="s">
        <v>53</v>
      </c>
      <c r="AI18" s="20" t="s">
        <v>15</v>
      </c>
      <c r="AJ18" s="21" t="s">
        <v>16</v>
      </c>
      <c r="AK18" s="21" t="s">
        <v>17</v>
      </c>
      <c r="AL18" s="21" t="s">
        <v>18</v>
      </c>
      <c r="AM18" s="21" t="s">
        <v>19</v>
      </c>
      <c r="AN18" s="21" t="s">
        <v>20</v>
      </c>
      <c r="AO18" s="12" t="s">
        <v>54</v>
      </c>
    </row>
    <row r="19" spans="2:44" ht="13.5" thickBot="1">
      <c r="B19" s="19"/>
      <c r="C19" s="19" t="s">
        <v>55</v>
      </c>
      <c r="D19" s="14" t="s">
        <v>56</v>
      </c>
      <c r="AI19" s="22">
        <v>0</v>
      </c>
      <c r="AJ19" s="23">
        <v>2</v>
      </c>
      <c r="AK19" s="23">
        <v>23</v>
      </c>
      <c r="AL19" s="24">
        <v>24</v>
      </c>
      <c r="AM19" s="25">
        <v>5</v>
      </c>
      <c r="AN19" s="26">
        <v>29</v>
      </c>
      <c r="AO19" s="27">
        <v>0</v>
      </c>
      <c r="AQ19" s="28">
        <v>20000</v>
      </c>
      <c r="AR19" s="29" t="s">
        <v>57</v>
      </c>
    </row>
    <row r="20" spans="2:44" ht="13.5" thickBot="1">
      <c r="B20" s="19"/>
      <c r="C20" s="19" t="s">
        <v>25</v>
      </c>
      <c r="D20" s="30" t="s">
        <v>58</v>
      </c>
      <c r="AI20" s="22">
        <v>0</v>
      </c>
      <c r="AJ20" s="23">
        <v>1</v>
      </c>
      <c r="AK20" s="23">
        <v>24</v>
      </c>
      <c r="AL20" s="24">
        <v>24.5</v>
      </c>
      <c r="AM20" s="25">
        <v>5</v>
      </c>
      <c r="AN20" s="26">
        <v>29.5</v>
      </c>
      <c r="AO20" s="27">
        <f t="shared" ref="AO20:AO30" si="7">666.6667*AN4</f>
        <v>19666.667649999999</v>
      </c>
      <c r="AQ20" s="28"/>
      <c r="AR20" s="29" t="s">
        <v>59</v>
      </c>
    </row>
    <row r="21" spans="2:44" ht="13.5" thickBot="1">
      <c r="B21" s="19"/>
      <c r="C21" s="19" t="s">
        <v>24</v>
      </c>
      <c r="D21" s="31" t="s">
        <v>60</v>
      </c>
      <c r="AI21" s="22">
        <v>0</v>
      </c>
      <c r="AJ21" s="23">
        <v>3</v>
      </c>
      <c r="AK21" s="23">
        <v>21</v>
      </c>
      <c r="AL21" s="24">
        <v>22.5</v>
      </c>
      <c r="AM21" s="25">
        <v>5</v>
      </c>
      <c r="AN21" s="26">
        <v>27.5</v>
      </c>
      <c r="AO21" s="27">
        <f t="shared" si="7"/>
        <v>18333.33425</v>
      </c>
      <c r="AQ21" s="28" t="s">
        <v>61</v>
      </c>
      <c r="AR21" s="29">
        <f>20000/30</f>
        <v>666.66666666666663</v>
      </c>
    </row>
    <row r="22" spans="2:44" ht="13.5" thickBot="1">
      <c r="B22" s="32"/>
      <c r="C22" s="32"/>
      <c r="D22" s="32"/>
      <c r="AI22" s="22">
        <v>0</v>
      </c>
      <c r="AJ22" s="23">
        <v>3</v>
      </c>
      <c r="AK22" s="23">
        <v>15</v>
      </c>
      <c r="AL22" s="24">
        <v>16.5</v>
      </c>
      <c r="AM22" s="25">
        <v>5</v>
      </c>
      <c r="AN22" s="26">
        <v>21.5</v>
      </c>
      <c r="AO22" s="27">
        <f t="shared" si="7"/>
        <v>14000.000700000001</v>
      </c>
    </row>
    <row r="23" spans="2:44" ht="13.5" thickBot="1">
      <c r="AI23" s="22">
        <v>0</v>
      </c>
      <c r="AJ23" s="23">
        <v>0</v>
      </c>
      <c r="AK23" s="23">
        <v>25</v>
      </c>
      <c r="AL23" s="24">
        <v>25</v>
      </c>
      <c r="AM23" s="25">
        <v>5</v>
      </c>
      <c r="AN23" s="26">
        <v>30</v>
      </c>
      <c r="AO23" s="27">
        <f t="shared" si="7"/>
        <v>20000.001</v>
      </c>
    </row>
    <row r="24" spans="2:44" ht="13.5" thickBot="1">
      <c r="AI24" s="22">
        <v>0</v>
      </c>
      <c r="AJ24" s="23">
        <v>1</v>
      </c>
      <c r="AK24" s="23">
        <v>24</v>
      </c>
      <c r="AL24" s="24">
        <v>24.5</v>
      </c>
      <c r="AM24" s="25">
        <v>5</v>
      </c>
      <c r="AN24" s="26">
        <v>29.5</v>
      </c>
      <c r="AO24" s="27">
        <f t="shared" si="7"/>
        <v>19666.667649999999</v>
      </c>
    </row>
    <row r="25" spans="2:44" ht="13.5" thickBot="1">
      <c r="AI25" s="22">
        <v>0</v>
      </c>
      <c r="AJ25" s="23">
        <v>0</v>
      </c>
      <c r="AK25" s="23">
        <v>24</v>
      </c>
      <c r="AL25" s="24">
        <v>24</v>
      </c>
      <c r="AM25" s="25">
        <v>5</v>
      </c>
      <c r="AN25" s="26">
        <v>29</v>
      </c>
      <c r="AO25" s="27">
        <f t="shared" si="7"/>
        <v>19333.334299999999</v>
      </c>
    </row>
    <row r="26" spans="2:44" ht="13.5" thickBot="1">
      <c r="AI26" s="22">
        <v>0</v>
      </c>
      <c r="AJ26" s="23">
        <v>0</v>
      </c>
      <c r="AK26" s="23">
        <v>25</v>
      </c>
      <c r="AL26" s="24">
        <v>25</v>
      </c>
      <c r="AM26" s="25">
        <v>5</v>
      </c>
      <c r="AN26" s="26">
        <v>30</v>
      </c>
      <c r="AO26" s="27">
        <f t="shared" si="7"/>
        <v>20000.001</v>
      </c>
    </row>
    <row r="27" spans="2:44" ht="13.5" thickBot="1">
      <c r="AI27" s="22">
        <v>0</v>
      </c>
      <c r="AJ27" s="23">
        <v>0</v>
      </c>
      <c r="AK27" s="23">
        <v>25</v>
      </c>
      <c r="AL27" s="24">
        <v>25</v>
      </c>
      <c r="AM27" s="25">
        <v>5</v>
      </c>
      <c r="AN27" s="26">
        <v>30</v>
      </c>
      <c r="AO27" s="27">
        <f t="shared" si="7"/>
        <v>20000.001</v>
      </c>
    </row>
    <row r="28" spans="2:44" ht="13.5" thickBot="1">
      <c r="AI28" s="22">
        <v>0</v>
      </c>
      <c r="AJ28" s="23">
        <v>1</v>
      </c>
      <c r="AK28" s="23">
        <v>24</v>
      </c>
      <c r="AL28" s="24">
        <v>24.5</v>
      </c>
      <c r="AM28" s="25">
        <v>5</v>
      </c>
      <c r="AN28" s="26">
        <v>29.5</v>
      </c>
      <c r="AO28" s="27">
        <f t="shared" si="7"/>
        <v>19666.667649999999</v>
      </c>
    </row>
    <row r="29" spans="2:44" ht="13.5" thickBot="1">
      <c r="AI29" s="22">
        <v>0</v>
      </c>
      <c r="AJ29" s="23">
        <v>1</v>
      </c>
      <c r="AK29" s="23">
        <v>24</v>
      </c>
      <c r="AL29" s="24">
        <v>24.5</v>
      </c>
      <c r="AM29" s="25">
        <v>5</v>
      </c>
      <c r="AN29" s="26">
        <v>29.5</v>
      </c>
      <c r="AO29" s="27">
        <f t="shared" si="7"/>
        <v>19666.667649999999</v>
      </c>
    </row>
    <row r="30" spans="2:44" ht="13.5" thickBot="1">
      <c r="AI30" s="22">
        <v>0</v>
      </c>
      <c r="AJ30" s="23">
        <v>3</v>
      </c>
      <c r="AK30" s="23">
        <v>20</v>
      </c>
      <c r="AL30" s="24">
        <v>21.5</v>
      </c>
      <c r="AM30" s="25">
        <v>5</v>
      </c>
      <c r="AN30" s="26">
        <v>26.5</v>
      </c>
      <c r="AO30" s="27">
        <f t="shared" si="7"/>
        <v>17333.334200000001</v>
      </c>
    </row>
    <row r="31" spans="2:44">
      <c r="AO31" s="33">
        <f>SUM(AO19:AO30)</f>
        <v>207666.67705</v>
      </c>
    </row>
  </sheetData>
  <mergeCells count="2">
    <mergeCell ref="AL1:AN1"/>
    <mergeCell ref="E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Chaitali Hole</cp:lastModifiedBy>
  <dcterms:created xsi:type="dcterms:W3CDTF">2024-01-18T06:39:31Z</dcterms:created>
  <dcterms:modified xsi:type="dcterms:W3CDTF">2024-09-07T18:48:13Z</dcterms:modified>
</cp:coreProperties>
</file>