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2015\OSU-Postdoc\WEC-Sim\HWRL\"/>
    </mc:Choice>
  </mc:AlternateContent>
  <bookViews>
    <workbookView xWindow="0" yWindow="0" windowWidth="24000" windowHeight="9735" activeTab="1"/>
  </bookViews>
  <sheets>
    <sheet name="List of Sensors" sheetId="1" r:id="rId1"/>
    <sheet name="To HWRL DAQ sensors" sheetId="2" r:id="rId2"/>
  </sheets>
  <definedNames>
    <definedName name="_xlnm.Print_Area" localSheetId="1">'To HWRL DAQ sensors'!$A$1:$I$50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4" i="2" l="1"/>
  <c r="E31" i="2"/>
  <c r="E17" i="2"/>
  <c r="E14" i="2"/>
  <c r="E50" i="2"/>
  <c r="E49" i="2"/>
  <c r="E48" i="2"/>
  <c r="E36" i="2" l="1"/>
  <c r="E35" i="2"/>
  <c r="E33" i="2"/>
  <c r="E32" i="2"/>
  <c r="E16" i="2"/>
  <c r="E15" i="2"/>
  <c r="E13" i="2"/>
  <c r="E12" i="2"/>
  <c r="E47" i="2" l="1"/>
  <c r="E46" i="2"/>
  <c r="E45" i="2"/>
  <c r="E35" i="1" l="1"/>
  <c r="F35" i="1"/>
  <c r="D35" i="1"/>
  <c r="E28" i="2"/>
  <c r="E27" i="2"/>
  <c r="E23" i="2"/>
  <c r="E9" i="2" l="1"/>
  <c r="E8" i="2" l="1"/>
  <c r="E4" i="2"/>
</calcChain>
</file>

<file path=xl/sharedStrings.xml><?xml version="1.0" encoding="utf-8"?>
<sst xmlns="http://schemas.openxmlformats.org/spreadsheetml/2006/main" count="254" uniqueCount="134">
  <si>
    <t>Name</t>
  </si>
  <si>
    <t>Number of Signals</t>
  </si>
  <si>
    <t>Pressure Mat</t>
  </si>
  <si>
    <t>Sensor Name</t>
  </si>
  <si>
    <t>dSpace Ch</t>
  </si>
  <si>
    <t>±</t>
  </si>
  <si>
    <t>Scaling</t>
  </si>
  <si>
    <t>Units</t>
  </si>
  <si>
    <t>Full Name</t>
  </si>
  <si>
    <t>FOSWEC HWRL Instrumentation List</t>
  </si>
  <si>
    <t>BNC T</t>
  </si>
  <si>
    <t>FOSWEC Sensor List</t>
  </si>
  <si>
    <t>dSpace Log</t>
  </si>
  <si>
    <t>motPosF1</t>
  </si>
  <si>
    <t>motVelF1</t>
  </si>
  <si>
    <t>Motor Flap Damping Command</t>
  </si>
  <si>
    <t>deg/V</t>
  </si>
  <si>
    <t>rad/s/V</t>
  </si>
  <si>
    <t>Nm/rad/s/V</t>
  </si>
  <si>
    <t>motVPwrSupF1</t>
  </si>
  <si>
    <t>V/V</t>
  </si>
  <si>
    <t>motILoadF1</t>
  </si>
  <si>
    <t>A/V</t>
  </si>
  <si>
    <t>motIPwrSupF1</t>
  </si>
  <si>
    <t>Power Supply Voltage</t>
  </si>
  <si>
    <t>Load Current</t>
  </si>
  <si>
    <t>Power Supply Current</t>
  </si>
  <si>
    <t>ADCH1</t>
  </si>
  <si>
    <t>ADCH2</t>
  </si>
  <si>
    <t>ADCH3</t>
  </si>
  <si>
    <t>ttTrqF1</t>
  </si>
  <si>
    <t>Flap Platform Load Cell z</t>
  </si>
  <si>
    <t>Flap Platform Load Cell yaw</t>
  </si>
  <si>
    <t>motPosF2</t>
  </si>
  <si>
    <t>motVelF2</t>
  </si>
  <si>
    <t>motVPwrSupF2</t>
  </si>
  <si>
    <t>motILoadF2</t>
  </si>
  <si>
    <t>motIPwrSupF2</t>
  </si>
  <si>
    <t>ttTrqF2</t>
  </si>
  <si>
    <t>DACH4</t>
  </si>
  <si>
    <t>DACH5</t>
  </si>
  <si>
    <t>DACH3</t>
  </si>
  <si>
    <t>DACH1</t>
  </si>
  <si>
    <t>Nm/V</t>
  </si>
  <si>
    <t>Torque Transducer dSpace Scaled</t>
  </si>
  <si>
    <t>Flap Pressure Sensor</t>
  </si>
  <si>
    <t>Flap Wave Gauge</t>
  </si>
  <si>
    <t>Num Sensors</t>
  </si>
  <si>
    <t>Encoder Maxon</t>
  </si>
  <si>
    <t>Encoder Gill</t>
  </si>
  <si>
    <t>Load Cell ATI</t>
  </si>
  <si>
    <t>Wave Gauge Flap</t>
  </si>
  <si>
    <t>Torque Sensor Futek</t>
  </si>
  <si>
    <t>Pressure Sensor Flap</t>
  </si>
  <si>
    <t>String Pots Arm</t>
  </si>
  <si>
    <t>Inclinometer Arm</t>
  </si>
  <si>
    <t>Total</t>
  </si>
  <si>
    <t>Voltage</t>
  </si>
  <si>
    <t>x</t>
  </si>
  <si>
    <t>Arm Platform Load Cell z</t>
  </si>
  <si>
    <t>Arm Platform Load Cell yaw</t>
  </si>
  <si>
    <t>ADCH5</t>
  </si>
  <si>
    <t>ADCH6</t>
  </si>
  <si>
    <t>Current</t>
  </si>
  <si>
    <t>Acoustic Wave Gauge</t>
  </si>
  <si>
    <t>Self Calibrating Wave Gauge</t>
  </si>
  <si>
    <t>TRS300</t>
  </si>
  <si>
    <t>Model #</t>
  </si>
  <si>
    <t>Capacity</t>
  </si>
  <si>
    <t>50 N-m</t>
  </si>
  <si>
    <t>N/V</t>
  </si>
  <si>
    <t>N-m/V</t>
  </si>
  <si>
    <t>Blade 25</t>
  </si>
  <si>
    <t>+/-45⁰</t>
  </si>
  <si>
    <t>HEDL 5540</t>
  </si>
  <si>
    <t>Laptop</t>
  </si>
  <si>
    <t>Rout From</t>
  </si>
  <si>
    <t>dSpace</t>
  </si>
  <si>
    <t>sigCond</t>
  </si>
  <si>
    <t>Applied Damping</t>
  </si>
  <si>
    <t>lcFyF1</t>
  </si>
  <si>
    <t>lcFxF1</t>
  </si>
  <si>
    <t>lcFzF1</t>
  </si>
  <si>
    <t>lcTxF1</t>
  </si>
  <si>
    <t>lcTyF1</t>
  </si>
  <si>
    <t>lcTzF1</t>
  </si>
  <si>
    <t>wgF1</t>
  </si>
  <si>
    <t>psTopF1</t>
  </si>
  <si>
    <t>psMidF1</t>
  </si>
  <si>
    <t>psBotF1</t>
  </si>
  <si>
    <t>flapPosF1</t>
  </si>
  <si>
    <t>flapPosF2</t>
  </si>
  <si>
    <t>lcFyF2</t>
  </si>
  <si>
    <t>lcFxF2</t>
  </si>
  <si>
    <t>lcFzF2</t>
  </si>
  <si>
    <t>lcTyF2</t>
  </si>
  <si>
    <t>lcTxF2</t>
  </si>
  <si>
    <t>lcTzF2</t>
  </si>
  <si>
    <t>psTopF2</t>
  </si>
  <si>
    <t>psMidF2</t>
  </si>
  <si>
    <t>psBotF2</t>
  </si>
  <si>
    <t>wgF2</t>
  </si>
  <si>
    <t>platPosRy</t>
  </si>
  <si>
    <t>platPosx</t>
  </si>
  <si>
    <t>platPosz</t>
  </si>
  <si>
    <t>lcFyPlat</t>
  </si>
  <si>
    <t>lcFxPlat</t>
  </si>
  <si>
    <t>lcFzPlat</t>
  </si>
  <si>
    <t>lcTyPlat</t>
  </si>
  <si>
    <t>lcTxPlat</t>
  </si>
  <si>
    <t>lcTzPlat</t>
  </si>
  <si>
    <t>set up to this config</t>
  </si>
  <si>
    <t>Flap Encoder Flap Position Ry - Gill</t>
  </si>
  <si>
    <t>Motor Encoder Flap Position Ry</t>
  </si>
  <si>
    <t>Motor Encoder Flap Velocity Ry</t>
  </si>
  <si>
    <t>Platform Position Ry</t>
  </si>
  <si>
    <t>Platform Position x</t>
  </si>
  <si>
    <t>Platform Position z</t>
  </si>
  <si>
    <t>motDampF1</t>
  </si>
  <si>
    <t>motDampF2</t>
  </si>
  <si>
    <t>Flap Platform Load Cell x (Flap1 y)</t>
  </si>
  <si>
    <t>Flap Platform Load Cell y (Flap1 x)</t>
  </si>
  <si>
    <t>Flap Platform Load Cell z (Flap1 -z)</t>
  </si>
  <si>
    <t>Flap Platform Load Cell roll (Flap1 Ry)</t>
  </si>
  <si>
    <t>Flap Platform Load Cell pitch (Flap1 Rx)</t>
  </si>
  <si>
    <t>Flap Platform Load Cell yaw (Flap1 -Rz)</t>
  </si>
  <si>
    <t>Flap Platform Load Cell x  (Flap2 -y)</t>
  </si>
  <si>
    <t>Flap Platform Load Cell y (Flap2 x)</t>
  </si>
  <si>
    <t>Flap Platform Load Cell roll (Flap2 -Ry)</t>
  </si>
  <si>
    <t>Flap Platform Load Cell pitch (Flap2 Rx)</t>
  </si>
  <si>
    <t>Arm Platform Load Cell x (Plat y)</t>
  </si>
  <si>
    <t>Arm Platform Load Cell y (Plat x)</t>
  </si>
  <si>
    <t>Arm Platform Load Cell roll (Plat Ry)</t>
  </si>
  <si>
    <t>Arm Platform Load Cell pitch (Plat Rx)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</si>
</sst>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13">
    <xf numFmtId="0" fontId="0" fillId="0" borderId="0" xfId="0"/>
    <xf numFmtId="0" fontId="0" fillId="0" borderId="0" xfId="0"/>
    <xf numFmtId="0" fontId="2" fillId="0" borderId="1" xfId="0" applyFont="1" applyBorder="1"/>
    <xf numFmtId="0" fontId="3" fillId="0" borderId="0" xfId="0" applyFont="1"/>
    <xf numFmtId="0" fontId="0" fillId="0" borderId="1" xfId="0" applyBorder="1"/>
    <xf numFmtId="0" fontId="4" fillId="0" borderId="1" xfId="0" applyFont="1" applyBorder="1"/>
    <xf numFmtId="0" fontId="1" fillId="0" borderId="1" xfId="0" applyFont="1" applyBorder="1"/>
    <xf numFmtId="2" fontId="0" fillId="0" borderId="1" xfId="0" applyNumberFormat="1" applyBorder="1"/>
    <xf numFmtId="0" fontId="0" fillId="0" borderId="3" xfId="0" applyBorder="1"/>
    <xf numFmtId="0" fontId="0" fillId="0" borderId="2" xfId="0" applyBorder="1"/>
    <xf numFmtId="49" fontId="0" fillId="0" borderId="1" xfId="0" applyNumberFormat="1" applyBorder="1"/>
    <xf numFmtId="0" fontId="2" fillId="0" borderId="0" xfId="0" applyFont="1"/>
    <xf numFmtId="0" fontId="5" fillId="2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A18" sqref="A18"/>
    </sheetView>
  </sheetViews>
  <sheetFormatPr defaultRowHeight="15" x14ac:dyDescent="0.25"/>
  <cols>
    <col min="1" max="1" width="30.140625" bestFit="1" customWidth="1"/>
    <col min="2" max="2" width="9.85546875" style="1" bestFit="1" customWidth="1"/>
    <col min="3" max="3" width="8.42578125" style="1" bestFit="1" customWidth="1"/>
    <col min="4" max="4" width="12.5703125" style="1" bestFit="1" customWidth="1"/>
    <col min="5" max="5" width="17.42578125" bestFit="1" customWidth="1"/>
    <col min="6" max="6" width="11.85546875" bestFit="1" customWidth="1"/>
  </cols>
  <sheetData>
    <row r="1" spans="1:8" s="1" customFormat="1" ht="23.25" x14ac:dyDescent="0.35">
      <c r="A1" s="5" t="s">
        <v>11</v>
      </c>
      <c r="B1" s="5"/>
      <c r="C1" s="5"/>
      <c r="D1" s="5"/>
      <c r="E1" s="4"/>
      <c r="F1" s="4"/>
    </row>
    <row r="2" spans="1:8" s="1" customFormat="1" x14ac:dyDescent="0.25">
      <c r="A2" s="4"/>
      <c r="B2" s="4"/>
      <c r="C2" s="4"/>
      <c r="D2" s="4"/>
      <c r="E2" s="4"/>
      <c r="F2" s="4"/>
    </row>
    <row r="3" spans="1:8" ht="15.75" thickBot="1" x14ac:dyDescent="0.3">
      <c r="A3" s="9" t="s">
        <v>0</v>
      </c>
      <c r="B3" s="9" t="s">
        <v>67</v>
      </c>
      <c r="C3" s="9" t="s">
        <v>68</v>
      </c>
      <c r="D3" s="9" t="s">
        <v>47</v>
      </c>
      <c r="E3" s="9" t="s">
        <v>1</v>
      </c>
      <c r="F3" s="9" t="s">
        <v>12</v>
      </c>
    </row>
    <row r="4" spans="1:8" ht="15.75" thickTop="1" x14ac:dyDescent="0.25">
      <c r="A4" s="8" t="s">
        <v>52</v>
      </c>
      <c r="B4" s="8" t="s">
        <v>66</v>
      </c>
      <c r="C4" s="8" t="s">
        <v>69</v>
      </c>
      <c r="D4" s="8">
        <v>2</v>
      </c>
      <c r="E4" s="8">
        <v>2</v>
      </c>
      <c r="F4" s="8">
        <v>2</v>
      </c>
    </row>
    <row r="5" spans="1:8" x14ac:dyDescent="0.25">
      <c r="A5" s="4" t="s">
        <v>48</v>
      </c>
      <c r="B5" s="4" t="s">
        <v>74</v>
      </c>
      <c r="C5" s="4"/>
      <c r="D5" s="4">
        <v>2</v>
      </c>
      <c r="E5" s="4">
        <v>4</v>
      </c>
      <c r="F5" s="4">
        <v>2</v>
      </c>
    </row>
    <row r="6" spans="1:8" x14ac:dyDescent="0.25">
      <c r="A6" s="4" t="s">
        <v>49</v>
      </c>
      <c r="B6" s="4" t="s">
        <v>72</v>
      </c>
      <c r="C6" s="10" t="s">
        <v>73</v>
      </c>
      <c r="D6" s="4">
        <v>2</v>
      </c>
      <c r="E6" s="4">
        <v>2</v>
      </c>
      <c r="F6" s="4">
        <v>0</v>
      </c>
    </row>
    <row r="7" spans="1:8" x14ac:dyDescent="0.25">
      <c r="A7" s="4" t="s">
        <v>50</v>
      </c>
      <c r="B7" s="4"/>
      <c r="C7" s="4"/>
      <c r="D7" s="4">
        <v>3</v>
      </c>
      <c r="E7" s="4">
        <v>18</v>
      </c>
      <c r="F7" s="4">
        <v>4</v>
      </c>
    </row>
    <row r="8" spans="1:8" x14ac:dyDescent="0.25">
      <c r="A8" s="4" t="s">
        <v>51</v>
      </c>
      <c r="B8" s="4"/>
      <c r="C8" s="4"/>
      <c r="D8" s="4">
        <v>2</v>
      </c>
      <c r="E8" s="4">
        <v>2</v>
      </c>
      <c r="F8" s="4">
        <v>0</v>
      </c>
    </row>
    <row r="9" spans="1:8" x14ac:dyDescent="0.25">
      <c r="A9" s="4" t="s">
        <v>53</v>
      </c>
      <c r="B9" s="4"/>
      <c r="C9" s="4"/>
      <c r="D9" s="4">
        <v>6</v>
      </c>
      <c r="E9" s="4">
        <v>6</v>
      </c>
      <c r="F9" s="4">
        <v>0</v>
      </c>
    </row>
    <row r="10" spans="1:8" s="1" customFormat="1" x14ac:dyDescent="0.25">
      <c r="A10" s="4" t="s">
        <v>54</v>
      </c>
      <c r="B10" s="4"/>
      <c r="C10" s="4"/>
      <c r="D10" s="4">
        <v>2</v>
      </c>
      <c r="E10" s="4">
        <v>2</v>
      </c>
      <c r="F10" s="4">
        <v>0</v>
      </c>
    </row>
    <row r="11" spans="1:8" s="1" customFormat="1" x14ac:dyDescent="0.25">
      <c r="A11" s="4" t="s">
        <v>55</v>
      </c>
      <c r="B11" s="4"/>
      <c r="C11" s="4"/>
      <c r="D11" s="4">
        <v>1</v>
      </c>
      <c r="E11" s="4">
        <v>1</v>
      </c>
      <c r="F11" s="4">
        <v>0</v>
      </c>
    </row>
    <row r="12" spans="1:8" s="1" customFormat="1" x14ac:dyDescent="0.25">
      <c r="A12" s="4" t="s">
        <v>57</v>
      </c>
      <c r="B12" s="4"/>
      <c r="C12" s="4"/>
      <c r="D12" s="4">
        <v>2</v>
      </c>
      <c r="E12" s="4">
        <v>2</v>
      </c>
      <c r="F12" s="4">
        <v>2</v>
      </c>
    </row>
    <row r="13" spans="1:8" s="1" customFormat="1" x14ac:dyDescent="0.25">
      <c r="A13" s="4" t="s">
        <v>63</v>
      </c>
      <c r="B13" s="4"/>
      <c r="C13" s="4"/>
      <c r="D13" s="4">
        <v>4</v>
      </c>
      <c r="E13" s="4">
        <v>4</v>
      </c>
      <c r="F13" s="4">
        <v>4</v>
      </c>
      <c r="H13" s="11"/>
    </row>
    <row r="14" spans="1:8" s="1" customFormat="1" x14ac:dyDescent="0.25">
      <c r="A14" s="4" t="s">
        <v>65</v>
      </c>
      <c r="B14" s="4"/>
      <c r="C14" s="4"/>
      <c r="D14" s="4">
        <v>6</v>
      </c>
      <c r="E14" s="4"/>
      <c r="F14" s="4">
        <v>0</v>
      </c>
    </row>
    <row r="15" spans="1:8" s="1" customFormat="1" x14ac:dyDescent="0.25">
      <c r="A15" s="4" t="s">
        <v>64</v>
      </c>
      <c r="B15" s="4"/>
      <c r="C15" s="4"/>
      <c r="D15" s="4">
        <v>8</v>
      </c>
      <c r="E15" s="4"/>
      <c r="F15" s="4">
        <v>0</v>
      </c>
    </row>
    <row r="16" spans="1:8" x14ac:dyDescent="0.25">
      <c r="A16" s="4" t="s">
        <v>2</v>
      </c>
      <c r="B16" s="4"/>
      <c r="C16" s="4"/>
      <c r="D16" s="4">
        <v>2</v>
      </c>
      <c r="E16" s="4" t="s">
        <v>75</v>
      </c>
      <c r="F16" s="4">
        <v>0</v>
      </c>
    </row>
    <row r="17" spans="1:6" x14ac:dyDescent="0.25">
      <c r="A17" s="4" t="s">
        <v>79</v>
      </c>
      <c r="B17" s="4"/>
      <c r="C17" s="4"/>
      <c r="D17" s="4">
        <v>2</v>
      </c>
      <c r="E17" s="4">
        <v>2</v>
      </c>
      <c r="F17" s="4">
        <v>2</v>
      </c>
    </row>
    <row r="18" spans="1:6" x14ac:dyDescent="0.25">
      <c r="A18" s="4"/>
      <c r="B18" s="4"/>
      <c r="C18" s="4"/>
      <c r="D18" s="4"/>
      <c r="E18" s="4"/>
      <c r="F18" s="4"/>
    </row>
    <row r="19" spans="1:6" x14ac:dyDescent="0.25">
      <c r="A19" s="4"/>
      <c r="B19" s="4"/>
      <c r="C19" s="4"/>
      <c r="D19" s="4"/>
      <c r="E19" s="4"/>
      <c r="F19" s="4"/>
    </row>
    <row r="20" spans="1:6" x14ac:dyDescent="0.25">
      <c r="A20" s="4"/>
      <c r="B20" s="4"/>
      <c r="C20" s="4"/>
      <c r="D20" s="4"/>
      <c r="E20" s="4"/>
      <c r="F20" s="4"/>
    </row>
    <row r="21" spans="1:6" x14ac:dyDescent="0.25">
      <c r="A21" s="4"/>
      <c r="B21" s="4"/>
      <c r="C21" s="4"/>
      <c r="D21" s="4"/>
      <c r="E21" s="4"/>
      <c r="F21" s="4"/>
    </row>
    <row r="22" spans="1:6" x14ac:dyDescent="0.25">
      <c r="A22" s="4"/>
      <c r="B22" s="4"/>
      <c r="C22" s="4"/>
      <c r="D22" s="4"/>
      <c r="E22" s="4"/>
      <c r="F22" s="4"/>
    </row>
    <row r="23" spans="1:6" x14ac:dyDescent="0.25">
      <c r="A23" s="4"/>
      <c r="B23" s="4"/>
      <c r="C23" s="4"/>
      <c r="D23" s="4"/>
      <c r="E23" s="4"/>
      <c r="F23" s="4"/>
    </row>
    <row r="24" spans="1:6" x14ac:dyDescent="0.25">
      <c r="A24" s="4"/>
      <c r="B24" s="4"/>
      <c r="C24" s="4"/>
      <c r="D24" s="4"/>
      <c r="E24" s="4"/>
      <c r="F24" s="4"/>
    </row>
    <row r="25" spans="1:6" x14ac:dyDescent="0.25">
      <c r="A25" s="4"/>
      <c r="B25" s="4"/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  <row r="27" spans="1:6" x14ac:dyDescent="0.25">
      <c r="A27" s="4"/>
      <c r="B27" s="4"/>
      <c r="C27" s="4"/>
      <c r="D27" s="4"/>
      <c r="E27" s="4"/>
      <c r="F27" s="4"/>
    </row>
    <row r="28" spans="1:6" x14ac:dyDescent="0.25">
      <c r="A28" s="4"/>
      <c r="B28" s="4"/>
      <c r="C28" s="4"/>
      <c r="D28" s="4"/>
      <c r="E28" s="4"/>
      <c r="F28" s="4"/>
    </row>
    <row r="29" spans="1:6" x14ac:dyDescent="0.25">
      <c r="A29" s="4"/>
      <c r="B29" s="4"/>
      <c r="C29" s="4"/>
      <c r="D29" s="4"/>
      <c r="E29" s="4"/>
      <c r="F29" s="4"/>
    </row>
    <row r="30" spans="1:6" x14ac:dyDescent="0.25">
      <c r="A30" s="4"/>
      <c r="B30" s="4"/>
      <c r="C30" s="4"/>
      <c r="D30" s="4"/>
      <c r="E30" s="4"/>
      <c r="F30" s="4"/>
    </row>
    <row r="31" spans="1:6" x14ac:dyDescent="0.25">
      <c r="A31" s="4"/>
      <c r="B31" s="4"/>
      <c r="C31" s="4"/>
      <c r="D31" s="4"/>
      <c r="E31" s="4"/>
      <c r="F31" s="4"/>
    </row>
    <row r="32" spans="1:6" x14ac:dyDescent="0.25">
      <c r="A32" s="4"/>
      <c r="B32" s="4"/>
      <c r="C32" s="4"/>
      <c r="D32" s="4"/>
      <c r="E32" s="4"/>
      <c r="F32" s="4"/>
    </row>
    <row r="33" spans="1:6" x14ac:dyDescent="0.25">
      <c r="A33" s="4"/>
      <c r="B33" s="4"/>
      <c r="C33" s="4"/>
      <c r="D33" s="4"/>
      <c r="E33" s="4"/>
      <c r="F33" s="4"/>
    </row>
    <row r="34" spans="1:6" x14ac:dyDescent="0.25">
      <c r="A34" s="4"/>
      <c r="B34" s="4"/>
      <c r="C34" s="4"/>
      <c r="D34" s="4"/>
      <c r="E34" s="4"/>
      <c r="F34" s="4"/>
    </row>
    <row r="35" spans="1:6" x14ac:dyDescent="0.25">
      <c r="A35" s="4" t="s">
        <v>56</v>
      </c>
      <c r="B35" s="4"/>
      <c r="C35" s="4"/>
      <c r="D35" s="4">
        <f>SUM(D4:D33)</f>
        <v>44</v>
      </c>
      <c r="E35" s="4">
        <f>SUM(E4:E33)</f>
        <v>45</v>
      </c>
      <c r="F35" s="4">
        <f>SUM(F4:F33)</f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0"/>
  <sheetViews>
    <sheetView tabSelected="1" zoomScale="111" zoomScaleNormal="115" workbookViewId="0">
      <selection sqref="A1:I50"/>
    </sheetView>
  </sheetViews>
  <sheetFormatPr defaultRowHeight="15" x14ac:dyDescent="0.25"/>
  <cols>
    <col min="1" max="1" width="3.140625" customWidth="1"/>
    <col min="2" max="2" width="14.7109375" bestFit="1" customWidth="1"/>
    <col min="3" max="3" width="10" bestFit="1" customWidth="1"/>
    <col min="4" max="4" width="2" bestFit="1" customWidth="1"/>
    <col min="5" max="5" width="9" bestFit="1" customWidth="1"/>
    <col min="6" max="6" width="11.7109375" bestFit="1" customWidth="1"/>
    <col min="7" max="7" width="34" customWidth="1"/>
    <col min="8" max="8" width="6.140625" bestFit="1" customWidth="1"/>
    <col min="9" max="9" width="10.140625" bestFit="1" customWidth="1"/>
  </cols>
  <sheetData>
    <row r="1" spans="1:9" ht="21" x14ac:dyDescent="0.35">
      <c r="A1" s="3" t="s">
        <v>9</v>
      </c>
    </row>
    <row r="2" spans="1:9" s="1" customFormat="1" ht="21" x14ac:dyDescent="0.35">
      <c r="A2" s="3"/>
    </row>
    <row r="3" spans="1:9" x14ac:dyDescent="0.25">
      <c r="A3" s="4"/>
      <c r="B3" s="6" t="s">
        <v>3</v>
      </c>
      <c r="C3" s="6" t="s">
        <v>4</v>
      </c>
      <c r="D3" s="2" t="s">
        <v>5</v>
      </c>
      <c r="E3" s="6" t="s">
        <v>6</v>
      </c>
      <c r="F3" s="6" t="s">
        <v>7</v>
      </c>
      <c r="G3" s="6" t="s">
        <v>8</v>
      </c>
      <c r="H3" s="6" t="s">
        <v>10</v>
      </c>
      <c r="I3" s="4" t="s">
        <v>76</v>
      </c>
    </row>
    <row r="4" spans="1:9" x14ac:dyDescent="0.25">
      <c r="A4" s="4">
        <v>1</v>
      </c>
      <c r="B4" s="4" t="s">
        <v>13</v>
      </c>
      <c r="C4" s="4" t="s">
        <v>39</v>
      </c>
      <c r="D4" s="2" t="s">
        <v>5</v>
      </c>
      <c r="E4" s="7">
        <f>90/5</f>
        <v>18</v>
      </c>
      <c r="F4" s="4" t="s">
        <v>16</v>
      </c>
      <c r="G4" s="4" t="s">
        <v>113</v>
      </c>
      <c r="H4" s="4"/>
      <c r="I4" s="4" t="s">
        <v>77</v>
      </c>
    </row>
    <row r="5" spans="1:9" x14ac:dyDescent="0.25">
      <c r="A5" s="4">
        <v>2</v>
      </c>
      <c r="B5" s="4" t="s">
        <v>14</v>
      </c>
      <c r="C5" s="4" t="s">
        <v>41</v>
      </c>
      <c r="D5" s="2" t="s">
        <v>5</v>
      </c>
      <c r="E5" s="7">
        <v>1</v>
      </c>
      <c r="F5" s="4" t="s">
        <v>17</v>
      </c>
      <c r="G5" s="4" t="s">
        <v>114</v>
      </c>
      <c r="H5" s="4"/>
      <c r="I5" s="4" t="s">
        <v>77</v>
      </c>
    </row>
    <row r="6" spans="1:9" x14ac:dyDescent="0.25">
      <c r="A6" s="4">
        <v>3</v>
      </c>
      <c r="B6" s="4" t="s">
        <v>118</v>
      </c>
      <c r="C6" s="4" t="s">
        <v>42</v>
      </c>
      <c r="D6" s="2" t="s">
        <v>5</v>
      </c>
      <c r="E6" s="7">
        <v>1</v>
      </c>
      <c r="F6" s="4" t="s">
        <v>18</v>
      </c>
      <c r="G6" s="4" t="s">
        <v>15</v>
      </c>
      <c r="H6" s="4"/>
      <c r="I6" s="4" t="s">
        <v>77</v>
      </c>
    </row>
    <row r="7" spans="1:9" x14ac:dyDescent="0.25">
      <c r="A7" s="4">
        <v>4</v>
      </c>
      <c r="B7" s="4" t="s">
        <v>90</v>
      </c>
      <c r="C7" s="4"/>
      <c r="D7" s="4"/>
      <c r="E7" s="7">
        <v>18</v>
      </c>
      <c r="F7" s="4" t="s">
        <v>16</v>
      </c>
      <c r="G7" s="4" t="s">
        <v>112</v>
      </c>
      <c r="H7" s="4" t="s">
        <v>58</v>
      </c>
      <c r="I7" s="4" t="s">
        <v>77</v>
      </c>
    </row>
    <row r="8" spans="1:9" x14ac:dyDescent="0.25">
      <c r="A8" s="4">
        <v>5</v>
      </c>
      <c r="B8" s="4" t="s">
        <v>19</v>
      </c>
      <c r="C8" s="4" t="s">
        <v>29</v>
      </c>
      <c r="D8" s="4"/>
      <c r="E8" s="7">
        <f>1/(3.16/(24.9+3.16))</f>
        <v>8.8797468354430364</v>
      </c>
      <c r="F8" s="4" t="s">
        <v>20</v>
      </c>
      <c r="G8" s="4" t="s">
        <v>24</v>
      </c>
      <c r="H8" s="4" t="s">
        <v>58</v>
      </c>
      <c r="I8" s="4" t="s">
        <v>77</v>
      </c>
    </row>
    <row r="9" spans="1:9" x14ac:dyDescent="0.25">
      <c r="A9" s="4">
        <v>6</v>
      </c>
      <c r="B9" s="4" t="s">
        <v>21</v>
      </c>
      <c r="C9" s="4" t="s">
        <v>28</v>
      </c>
      <c r="D9" s="2" t="s">
        <v>5</v>
      </c>
      <c r="E9" s="7">
        <f>10/4</f>
        <v>2.5</v>
      </c>
      <c r="F9" s="4" t="s">
        <v>22</v>
      </c>
      <c r="G9" s="4" t="s">
        <v>25</v>
      </c>
      <c r="H9" s="4" t="s">
        <v>58</v>
      </c>
      <c r="I9" s="4" t="s">
        <v>77</v>
      </c>
    </row>
    <row r="10" spans="1:9" x14ac:dyDescent="0.25">
      <c r="A10" s="4">
        <v>7</v>
      </c>
      <c r="B10" s="4" t="s">
        <v>23</v>
      </c>
      <c r="C10" s="4" t="s">
        <v>27</v>
      </c>
      <c r="D10" s="2" t="s">
        <v>5</v>
      </c>
      <c r="E10" s="7">
        <v>2.5</v>
      </c>
      <c r="F10" s="4" t="s">
        <v>22</v>
      </c>
      <c r="G10" s="4" t="s">
        <v>26</v>
      </c>
      <c r="H10" s="4" t="s">
        <v>58</v>
      </c>
      <c r="I10" s="4" t="s">
        <v>77</v>
      </c>
    </row>
    <row r="11" spans="1:9" x14ac:dyDescent="0.25">
      <c r="A11" s="4">
        <v>8</v>
      </c>
      <c r="B11" s="4" t="s">
        <v>30</v>
      </c>
      <c r="C11" s="4" t="s">
        <v>40</v>
      </c>
      <c r="D11" s="2" t="s">
        <v>5</v>
      </c>
      <c r="E11" s="7">
        <v>10</v>
      </c>
      <c r="F11" s="4" t="s">
        <v>43</v>
      </c>
      <c r="G11" s="4" t="s">
        <v>44</v>
      </c>
      <c r="H11" s="4"/>
      <c r="I11" s="4" t="s">
        <v>77</v>
      </c>
    </row>
    <row r="12" spans="1:9" x14ac:dyDescent="0.25">
      <c r="A12" s="4">
        <v>9</v>
      </c>
      <c r="B12" s="4" t="s">
        <v>80</v>
      </c>
      <c r="C12" s="4" t="s">
        <v>61</v>
      </c>
      <c r="D12" s="2" t="s">
        <v>5</v>
      </c>
      <c r="E12" s="7">
        <f>2800/5</f>
        <v>560</v>
      </c>
      <c r="F12" s="4" t="s">
        <v>70</v>
      </c>
      <c r="G12" s="4" t="s">
        <v>120</v>
      </c>
      <c r="H12" s="4" t="s">
        <v>58</v>
      </c>
      <c r="I12" s="4" t="s">
        <v>78</v>
      </c>
    </row>
    <row r="13" spans="1:9" x14ac:dyDescent="0.25">
      <c r="A13" s="4">
        <v>10</v>
      </c>
      <c r="B13" s="4" t="s">
        <v>81</v>
      </c>
      <c r="C13" s="4"/>
      <c r="D13" s="2" t="s">
        <v>5</v>
      </c>
      <c r="E13" s="7">
        <f>2800/5</f>
        <v>560</v>
      </c>
      <c r="F13" s="4" t="s">
        <v>70</v>
      </c>
      <c r="G13" s="4" t="s">
        <v>121</v>
      </c>
      <c r="H13" s="4"/>
      <c r="I13" s="4" t="s">
        <v>78</v>
      </c>
    </row>
    <row r="14" spans="1:9" x14ac:dyDescent="0.25">
      <c r="A14" s="4">
        <v>11</v>
      </c>
      <c r="B14" s="4" t="s">
        <v>82</v>
      </c>
      <c r="C14" s="4"/>
      <c r="D14" s="2" t="s">
        <v>5</v>
      </c>
      <c r="E14" s="7">
        <f>-6800/5</f>
        <v>-1360</v>
      </c>
      <c r="F14" s="4" t="s">
        <v>70</v>
      </c>
      <c r="G14" s="4" t="s">
        <v>122</v>
      </c>
      <c r="H14" s="4"/>
      <c r="I14" s="4" t="s">
        <v>78</v>
      </c>
    </row>
    <row r="15" spans="1:9" x14ac:dyDescent="0.25">
      <c r="A15" s="4">
        <v>12</v>
      </c>
      <c r="B15" s="4" t="s">
        <v>84</v>
      </c>
      <c r="C15" s="4"/>
      <c r="D15" s="2" t="s">
        <v>5</v>
      </c>
      <c r="E15" s="7">
        <f>120/5</f>
        <v>24</v>
      </c>
      <c r="F15" s="4" t="s">
        <v>71</v>
      </c>
      <c r="G15" s="4" t="s">
        <v>123</v>
      </c>
      <c r="H15" s="4"/>
      <c r="I15" s="4" t="s">
        <v>78</v>
      </c>
    </row>
    <row r="16" spans="1:9" x14ac:dyDescent="0.25">
      <c r="A16" s="4">
        <v>13</v>
      </c>
      <c r="B16" s="4" t="s">
        <v>83</v>
      </c>
      <c r="C16" s="4" t="s">
        <v>62</v>
      </c>
      <c r="D16" s="2" t="s">
        <v>5</v>
      </c>
      <c r="E16" s="7">
        <f t="shared" ref="E16" si="0">120/5</f>
        <v>24</v>
      </c>
      <c r="F16" s="4" t="s">
        <v>71</v>
      </c>
      <c r="G16" s="4" t="s">
        <v>124</v>
      </c>
      <c r="H16" s="4" t="s">
        <v>58</v>
      </c>
      <c r="I16" s="4" t="s">
        <v>78</v>
      </c>
    </row>
    <row r="17" spans="1:9" x14ac:dyDescent="0.25">
      <c r="A17" s="4">
        <v>14</v>
      </c>
      <c r="B17" s="4" t="s">
        <v>85</v>
      </c>
      <c r="C17" s="4"/>
      <c r="D17" s="2" t="s">
        <v>5</v>
      </c>
      <c r="E17" s="7">
        <f>-120/5</f>
        <v>-24</v>
      </c>
      <c r="F17" s="4" t="s">
        <v>71</v>
      </c>
      <c r="G17" s="4" t="s">
        <v>125</v>
      </c>
      <c r="H17" s="4"/>
      <c r="I17" s="4" t="s">
        <v>78</v>
      </c>
    </row>
    <row r="18" spans="1:9" s="1" customFormat="1" x14ac:dyDescent="0.25">
      <c r="A18" s="4">
        <v>15</v>
      </c>
      <c r="B18" s="4" t="s">
        <v>87</v>
      </c>
      <c r="C18" s="4"/>
      <c r="D18" s="4"/>
      <c r="E18" s="4"/>
      <c r="F18" s="4"/>
      <c r="G18" s="4" t="s">
        <v>45</v>
      </c>
      <c r="H18" s="4"/>
      <c r="I18" s="4" t="s">
        <v>78</v>
      </c>
    </row>
    <row r="19" spans="1:9" s="1" customFormat="1" x14ac:dyDescent="0.25">
      <c r="A19" s="4">
        <v>16</v>
      </c>
      <c r="B19" s="4" t="s">
        <v>88</v>
      </c>
      <c r="C19" s="4"/>
      <c r="D19" s="4"/>
      <c r="E19" s="4"/>
      <c r="F19" s="4"/>
      <c r="G19" s="4" t="s">
        <v>45</v>
      </c>
      <c r="H19" s="4"/>
      <c r="I19" s="4" t="s">
        <v>78</v>
      </c>
    </row>
    <row r="20" spans="1:9" s="1" customFormat="1" x14ac:dyDescent="0.25">
      <c r="A20" s="4">
        <v>17</v>
      </c>
      <c r="B20" s="4" t="s">
        <v>89</v>
      </c>
      <c r="C20" s="4"/>
      <c r="D20" s="4"/>
      <c r="E20" s="4"/>
      <c r="F20" s="4"/>
      <c r="G20" s="4" t="s">
        <v>45</v>
      </c>
      <c r="H20" s="4"/>
      <c r="I20" s="4" t="s">
        <v>78</v>
      </c>
    </row>
    <row r="21" spans="1:9" s="1" customFormat="1" x14ac:dyDescent="0.25">
      <c r="A21" s="4">
        <v>18</v>
      </c>
      <c r="B21" s="4" t="s">
        <v>86</v>
      </c>
      <c r="C21" s="4"/>
      <c r="D21" s="4"/>
      <c r="E21" s="7"/>
      <c r="F21" s="4"/>
      <c r="G21" s="4" t="s">
        <v>46</v>
      </c>
      <c r="H21" s="4"/>
      <c r="I21" s="4" t="s">
        <v>78</v>
      </c>
    </row>
    <row r="22" spans="1:9" s="1" customFormat="1" x14ac:dyDescent="0.25">
      <c r="A22" s="4"/>
      <c r="B22" s="4"/>
      <c r="C22" s="4"/>
      <c r="D22" s="4"/>
      <c r="E22" s="7"/>
      <c r="F22" s="4"/>
      <c r="G22" s="4"/>
      <c r="H22" s="4"/>
      <c r="I22" s="4"/>
    </row>
    <row r="23" spans="1:9" x14ac:dyDescent="0.25">
      <c r="A23" s="4">
        <v>19</v>
      </c>
      <c r="B23" s="4" t="s">
        <v>33</v>
      </c>
      <c r="C23" s="4"/>
      <c r="D23" s="2" t="s">
        <v>5</v>
      </c>
      <c r="E23" s="7">
        <f>90/5</f>
        <v>18</v>
      </c>
      <c r="F23" s="4" t="s">
        <v>16</v>
      </c>
      <c r="G23" s="4" t="s">
        <v>113</v>
      </c>
      <c r="H23" s="4"/>
      <c r="I23" s="4" t="s">
        <v>77</v>
      </c>
    </row>
    <row r="24" spans="1:9" x14ac:dyDescent="0.25">
      <c r="A24" s="4">
        <v>20</v>
      </c>
      <c r="B24" s="4" t="s">
        <v>34</v>
      </c>
      <c r="C24" s="4"/>
      <c r="D24" s="2" t="s">
        <v>5</v>
      </c>
      <c r="E24" s="7">
        <v>1</v>
      </c>
      <c r="F24" s="4" t="s">
        <v>17</v>
      </c>
      <c r="G24" s="4" t="s">
        <v>114</v>
      </c>
      <c r="H24" s="4"/>
      <c r="I24" s="4" t="s">
        <v>77</v>
      </c>
    </row>
    <row r="25" spans="1:9" x14ac:dyDescent="0.25">
      <c r="A25" s="4">
        <v>21</v>
      </c>
      <c r="B25" s="4" t="s">
        <v>119</v>
      </c>
      <c r="C25" s="4"/>
      <c r="D25" s="2" t="s">
        <v>5</v>
      </c>
      <c r="E25" s="7">
        <v>1</v>
      </c>
      <c r="F25" s="4" t="s">
        <v>18</v>
      </c>
      <c r="G25" s="4" t="s">
        <v>15</v>
      </c>
      <c r="H25" s="4"/>
      <c r="I25" s="4" t="s">
        <v>77</v>
      </c>
    </row>
    <row r="26" spans="1:9" x14ac:dyDescent="0.25">
      <c r="A26" s="4">
        <v>22</v>
      </c>
      <c r="B26" s="4" t="s">
        <v>91</v>
      </c>
      <c r="C26" s="4"/>
      <c r="D26" s="2"/>
      <c r="E26" s="7">
        <v>18</v>
      </c>
      <c r="F26" s="4" t="s">
        <v>16</v>
      </c>
      <c r="G26" s="4" t="s">
        <v>112</v>
      </c>
      <c r="H26" s="4" t="s">
        <v>58</v>
      </c>
      <c r="I26" s="4" t="s">
        <v>77</v>
      </c>
    </row>
    <row r="27" spans="1:9" x14ac:dyDescent="0.25">
      <c r="A27" s="4">
        <v>23</v>
      </c>
      <c r="B27" s="4" t="s">
        <v>35</v>
      </c>
      <c r="C27" s="4"/>
      <c r="D27" s="4"/>
      <c r="E27" s="7">
        <f>1/(3.16/(24.9+3.16))</f>
        <v>8.8797468354430364</v>
      </c>
      <c r="F27" s="4" t="s">
        <v>20</v>
      </c>
      <c r="G27" s="4" t="s">
        <v>24</v>
      </c>
      <c r="H27" s="4"/>
      <c r="I27" s="4" t="s">
        <v>77</v>
      </c>
    </row>
    <row r="28" spans="1:9" x14ac:dyDescent="0.25">
      <c r="A28" s="4">
        <v>24</v>
      </c>
      <c r="B28" s="4" t="s">
        <v>36</v>
      </c>
      <c r="C28" s="4"/>
      <c r="D28" s="2" t="s">
        <v>5</v>
      </c>
      <c r="E28" s="7">
        <f>10/4</f>
        <v>2.5</v>
      </c>
      <c r="F28" s="4" t="s">
        <v>22</v>
      </c>
      <c r="G28" s="4" t="s">
        <v>25</v>
      </c>
      <c r="H28" s="4"/>
      <c r="I28" s="4" t="s">
        <v>77</v>
      </c>
    </row>
    <row r="29" spans="1:9" x14ac:dyDescent="0.25">
      <c r="A29" s="4">
        <v>25</v>
      </c>
      <c r="B29" s="4" t="s">
        <v>37</v>
      </c>
      <c r="C29" s="4"/>
      <c r="D29" s="2" t="s">
        <v>5</v>
      </c>
      <c r="E29" s="7">
        <v>2.5</v>
      </c>
      <c r="F29" s="4" t="s">
        <v>22</v>
      </c>
      <c r="G29" s="4" t="s">
        <v>26</v>
      </c>
      <c r="H29" s="4"/>
      <c r="I29" s="4" t="s">
        <v>77</v>
      </c>
    </row>
    <row r="30" spans="1:9" x14ac:dyDescent="0.25">
      <c r="A30" s="4">
        <v>26</v>
      </c>
      <c r="B30" s="4" t="s">
        <v>38</v>
      </c>
      <c r="C30" s="4"/>
      <c r="D30" s="2" t="s">
        <v>5</v>
      </c>
      <c r="E30" s="7">
        <v>10</v>
      </c>
      <c r="F30" s="4" t="s">
        <v>43</v>
      </c>
      <c r="G30" s="4" t="s">
        <v>44</v>
      </c>
      <c r="H30" s="4"/>
      <c r="I30" s="4" t="s">
        <v>77</v>
      </c>
    </row>
    <row r="31" spans="1:9" x14ac:dyDescent="0.25">
      <c r="A31" s="4">
        <v>27</v>
      </c>
      <c r="B31" s="4" t="s">
        <v>92</v>
      </c>
      <c r="C31" s="4"/>
      <c r="D31" s="2" t="s">
        <v>5</v>
      </c>
      <c r="E31" s="7">
        <f>-2800/5</f>
        <v>-560</v>
      </c>
      <c r="F31" s="4" t="s">
        <v>70</v>
      </c>
      <c r="G31" s="4" t="s">
        <v>126</v>
      </c>
      <c r="H31" s="4"/>
      <c r="I31" s="4" t="s">
        <v>78</v>
      </c>
    </row>
    <row r="32" spans="1:9" x14ac:dyDescent="0.25">
      <c r="A32" s="4">
        <v>28</v>
      </c>
      <c r="B32" s="4" t="s">
        <v>93</v>
      </c>
      <c r="C32" s="4"/>
      <c r="D32" s="2" t="s">
        <v>5</v>
      </c>
      <c r="E32" s="7">
        <f>2800/5</f>
        <v>560</v>
      </c>
      <c r="F32" s="4" t="s">
        <v>70</v>
      </c>
      <c r="G32" s="4" t="s">
        <v>127</v>
      </c>
      <c r="H32" s="4"/>
      <c r="I32" s="4" t="s">
        <v>78</v>
      </c>
    </row>
    <row r="33" spans="1:10" x14ac:dyDescent="0.25">
      <c r="A33" s="4">
        <v>29</v>
      </c>
      <c r="B33" s="4" t="s">
        <v>94</v>
      </c>
      <c r="C33" s="4"/>
      <c r="D33" s="2" t="s">
        <v>5</v>
      </c>
      <c r="E33" s="7">
        <f>6800/5</f>
        <v>1360</v>
      </c>
      <c r="F33" s="4" t="s">
        <v>70</v>
      </c>
      <c r="G33" s="4" t="s">
        <v>31</v>
      </c>
      <c r="H33" s="4"/>
      <c r="I33" s="4" t="s">
        <v>78</v>
      </c>
    </row>
    <row r="34" spans="1:10" x14ac:dyDescent="0.25">
      <c r="A34" s="4">
        <v>30</v>
      </c>
      <c r="B34" s="4" t="s">
        <v>95</v>
      </c>
      <c r="C34" s="4"/>
      <c r="D34" s="2" t="s">
        <v>5</v>
      </c>
      <c r="E34" s="7">
        <f>-120/5</f>
        <v>-24</v>
      </c>
      <c r="F34" s="4" t="s">
        <v>71</v>
      </c>
      <c r="G34" s="4" t="s">
        <v>128</v>
      </c>
      <c r="H34" s="4"/>
      <c r="I34" s="4" t="s">
        <v>78</v>
      </c>
    </row>
    <row r="35" spans="1:10" x14ac:dyDescent="0.25">
      <c r="A35" s="4">
        <v>31</v>
      </c>
      <c r="B35" s="4" t="s">
        <v>96</v>
      </c>
      <c r="C35" s="4"/>
      <c r="D35" s="2" t="s">
        <v>5</v>
      </c>
      <c r="E35" s="7">
        <f t="shared" ref="E35:E36" si="1">120/5</f>
        <v>24</v>
      </c>
      <c r="F35" s="4" t="s">
        <v>71</v>
      </c>
      <c r="G35" s="4" t="s">
        <v>129</v>
      </c>
      <c r="H35" s="4"/>
      <c r="I35" s="4" t="s">
        <v>78</v>
      </c>
    </row>
    <row r="36" spans="1:10" x14ac:dyDescent="0.25">
      <c r="A36" s="4">
        <v>32</v>
      </c>
      <c r="B36" s="4" t="s">
        <v>97</v>
      </c>
      <c r="C36" s="4"/>
      <c r="D36" s="2" t="s">
        <v>5</v>
      </c>
      <c r="E36" s="7">
        <f t="shared" si="1"/>
        <v>24</v>
      </c>
      <c r="F36" s="4" t="s">
        <v>71</v>
      </c>
      <c r="G36" s="4" t="s">
        <v>32</v>
      </c>
      <c r="H36" s="4"/>
      <c r="I36" s="4" t="s">
        <v>78</v>
      </c>
    </row>
    <row r="37" spans="1:10" x14ac:dyDescent="0.25">
      <c r="A37" s="4">
        <v>33</v>
      </c>
      <c r="B37" s="4" t="s">
        <v>98</v>
      </c>
      <c r="C37" s="4"/>
      <c r="D37" s="4"/>
      <c r="E37" s="4"/>
      <c r="F37" s="4"/>
      <c r="G37" s="4" t="s">
        <v>45</v>
      </c>
      <c r="H37" s="4"/>
      <c r="I37" s="4" t="s">
        <v>78</v>
      </c>
    </row>
    <row r="38" spans="1:10" x14ac:dyDescent="0.25">
      <c r="A38" s="4">
        <v>34</v>
      </c>
      <c r="B38" s="4" t="s">
        <v>99</v>
      </c>
      <c r="C38" s="4"/>
      <c r="D38" s="4"/>
      <c r="E38" s="4"/>
      <c r="F38" s="4"/>
      <c r="G38" s="4" t="s">
        <v>45</v>
      </c>
      <c r="H38" s="4"/>
      <c r="I38" s="4" t="s">
        <v>78</v>
      </c>
    </row>
    <row r="39" spans="1:10" x14ac:dyDescent="0.25">
      <c r="A39" s="4">
        <v>35</v>
      </c>
      <c r="B39" s="4" t="s">
        <v>100</v>
      </c>
      <c r="C39" s="4"/>
      <c r="D39" s="4"/>
      <c r="E39" s="4"/>
      <c r="F39" s="4"/>
      <c r="G39" s="4" t="s">
        <v>45</v>
      </c>
      <c r="H39" s="4"/>
      <c r="I39" s="4" t="s">
        <v>78</v>
      </c>
    </row>
    <row r="40" spans="1:10" x14ac:dyDescent="0.25">
      <c r="A40" s="4">
        <v>36</v>
      </c>
      <c r="B40" s="4" t="s">
        <v>101</v>
      </c>
      <c r="C40" s="4"/>
      <c r="D40" s="4"/>
      <c r="E40" s="7"/>
      <c r="F40" s="4"/>
      <c r="G40" s="4" t="s">
        <v>46</v>
      </c>
      <c r="H40" s="4"/>
      <c r="I40" s="4" t="s">
        <v>78</v>
      </c>
    </row>
    <row r="41" spans="1:10" x14ac:dyDescent="0.25">
      <c r="A41" s="4"/>
      <c r="B41" s="4"/>
      <c r="C41" s="4"/>
      <c r="D41" s="4"/>
      <c r="E41" s="4"/>
      <c r="F41" s="4"/>
      <c r="G41" s="4"/>
      <c r="H41" s="4"/>
      <c r="I41" s="4"/>
    </row>
    <row r="42" spans="1:10" x14ac:dyDescent="0.25">
      <c r="A42" s="4">
        <v>37</v>
      </c>
      <c r="B42" s="4" t="s">
        <v>103</v>
      </c>
      <c r="C42" s="4"/>
      <c r="D42" s="4"/>
      <c r="E42" s="4"/>
      <c r="F42" s="4"/>
      <c r="G42" s="4" t="s">
        <v>116</v>
      </c>
      <c r="H42" s="4"/>
      <c r="I42" s="4" t="s">
        <v>78</v>
      </c>
      <c r="J42" t="s">
        <v>111</v>
      </c>
    </row>
    <row r="43" spans="1:10" x14ac:dyDescent="0.25">
      <c r="A43" s="4">
        <v>38</v>
      </c>
      <c r="B43" s="4" t="s">
        <v>104</v>
      </c>
      <c r="C43" s="4"/>
      <c r="D43" s="4"/>
      <c r="E43" s="4"/>
      <c r="F43" s="4"/>
      <c r="G43" s="4" t="s">
        <v>117</v>
      </c>
      <c r="H43" s="4"/>
      <c r="I43" s="4" t="s">
        <v>78</v>
      </c>
      <c r="J43" s="1" t="s">
        <v>111</v>
      </c>
    </row>
    <row r="44" spans="1:10" x14ac:dyDescent="0.25">
      <c r="A44" s="4">
        <v>39</v>
      </c>
      <c r="B44" s="4" t="s">
        <v>102</v>
      </c>
      <c r="C44" s="4"/>
      <c r="D44" s="4"/>
      <c r="E44" s="4"/>
      <c r="F44" s="4"/>
      <c r="G44" s="4" t="s">
        <v>115</v>
      </c>
      <c r="H44" s="4"/>
      <c r="I44" s="4" t="s">
        <v>78</v>
      </c>
    </row>
    <row r="45" spans="1:10" x14ac:dyDescent="0.25">
      <c r="A45" s="4">
        <v>40</v>
      </c>
      <c r="B45" s="12" t="s">
        <v>105</v>
      </c>
      <c r="C45" s="12"/>
      <c r="D45" s="12" t="s">
        <v>5</v>
      </c>
      <c r="E45" s="12">
        <f>2500/5</f>
        <v>500</v>
      </c>
      <c r="F45" s="12" t="s">
        <v>70</v>
      </c>
      <c r="G45" s="12" t="s">
        <v>130</v>
      </c>
      <c r="H45" s="12"/>
      <c r="I45" s="12" t="s">
        <v>78</v>
      </c>
    </row>
    <row r="46" spans="1:10" x14ac:dyDescent="0.25">
      <c r="A46" s="4">
        <v>41</v>
      </c>
      <c r="B46" s="12" t="s">
        <v>106</v>
      </c>
      <c r="C46" s="12"/>
      <c r="D46" s="12" t="s">
        <v>5</v>
      </c>
      <c r="E46" s="12">
        <f>2500/5</f>
        <v>500</v>
      </c>
      <c r="F46" s="12" t="s">
        <v>70</v>
      </c>
      <c r="G46" s="12" t="s">
        <v>131</v>
      </c>
      <c r="H46" s="12"/>
      <c r="I46" s="12" t="s">
        <v>78</v>
      </c>
    </row>
    <row r="47" spans="1:10" x14ac:dyDescent="0.25">
      <c r="A47" s="4">
        <v>42</v>
      </c>
      <c r="B47" s="12" t="s">
        <v>107</v>
      </c>
      <c r="C47" s="12"/>
      <c r="D47" s="12" t="s">
        <v>5</v>
      </c>
      <c r="E47" s="12">
        <f>6250/5</f>
        <v>1250</v>
      </c>
      <c r="F47" s="12" t="s">
        <v>70</v>
      </c>
      <c r="G47" s="12" t="s">
        <v>59</v>
      </c>
      <c r="H47" s="12"/>
      <c r="I47" s="12" t="s">
        <v>78</v>
      </c>
    </row>
    <row r="48" spans="1:10" x14ac:dyDescent="0.25">
      <c r="A48" s="4">
        <v>43</v>
      </c>
      <c r="B48" s="12" t="s">
        <v>108</v>
      </c>
      <c r="C48" s="12"/>
      <c r="D48" s="12" t="s">
        <v>5</v>
      </c>
      <c r="E48" s="12">
        <f>400/5</f>
        <v>80</v>
      </c>
      <c r="F48" s="12" t="s">
        <v>71</v>
      </c>
      <c r="G48" s="12" t="s">
        <v>132</v>
      </c>
      <c r="H48" s="12"/>
      <c r="I48" s="12" t="s">
        <v>78</v>
      </c>
    </row>
    <row r="49" spans="1:9" x14ac:dyDescent="0.25">
      <c r="A49" s="4">
        <v>44</v>
      </c>
      <c r="B49" s="12" t="s">
        <v>109</v>
      </c>
      <c r="C49" s="12"/>
      <c r="D49" s="12" t="s">
        <v>5</v>
      </c>
      <c r="E49" s="12">
        <f>400/5</f>
        <v>80</v>
      </c>
      <c r="F49" s="12" t="s">
        <v>71</v>
      </c>
      <c r="G49" s="12" t="s">
        <v>133</v>
      </c>
      <c r="H49" s="12"/>
      <c r="I49" s="12" t="s">
        <v>78</v>
      </c>
    </row>
    <row r="50" spans="1:9" x14ac:dyDescent="0.25">
      <c r="A50" s="4">
        <v>45</v>
      </c>
      <c r="B50" s="12" t="s">
        <v>110</v>
      </c>
      <c r="C50" s="12"/>
      <c r="D50" s="12" t="s">
        <v>5</v>
      </c>
      <c r="E50" s="12">
        <f>400/5</f>
        <v>80</v>
      </c>
      <c r="F50" s="12" t="s">
        <v>71</v>
      </c>
      <c r="G50" s="12" t="s">
        <v>60</v>
      </c>
      <c r="H50" s="12"/>
      <c r="I50" s="12" t="s">
        <v>78</v>
      </c>
    </row>
  </sheetData>
  <pageMargins left="0.7" right="0.7" top="0.75" bottom="0.75" header="0.3" footer="0.3"/>
  <pageSetup scale="8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List of Sensors</vt:lpstr>
      <vt:lpstr>To HWRL DAQ sensors</vt:lpstr>
      <vt:lpstr>'To HWRL DAQ sensors'!Print_Area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BB</cp:lastModifiedBy>
  <cp:lastPrinted>2015-11-18T18:12:07Z</cp:lastPrinted>
  <dcterms:created xsi:type="dcterms:W3CDTF">2015-09-21T23:14:54Z</dcterms:created>
  <dcterms:modified xsi:type="dcterms:W3CDTF">2015-11-18T18:12:16Z</dcterms:modified>
</cp:coreProperties>
</file>