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seca/Documents/GitHub/CityEnergyAnalyst/cea/databases/CH/assemblies/"/>
    </mc:Choice>
  </mc:AlternateContent>
  <xr:revisionPtr revIDLastSave="0" documentId="13_ncr:1_{AC24EA44-48AE-5E46-992F-2A3B301766D1}" xr6:coauthVersionLast="47" xr6:coauthVersionMax="47" xr10:uidLastSave="{00000000-0000-0000-0000-000000000000}"/>
  <bookViews>
    <workbookView xWindow="940" yWindow="1320" windowWidth="22280" windowHeight="11060" activeTab="6" xr2:uid="{00000000-000D-0000-FFFF-FFFF00000000}"/>
  </bookViews>
  <sheets>
    <sheet name="CONSTRUCTION" sheetId="1" r:id="rId1"/>
    <sheet name="TIGHTNESS" sheetId="2" r:id="rId2"/>
    <sheet name="WINDOW" sheetId="3" r:id="rId3"/>
    <sheet name="ROOF" sheetId="4" r:id="rId4"/>
    <sheet name="WALL" sheetId="5" r:id="rId5"/>
    <sheet name="FLOOR" sheetId="6" r:id="rId6"/>
    <sheet name="COLUMN" sheetId="8" r:id="rId7"/>
    <sheet name="SHADING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8" i="5"/>
  <c r="G6" i="5"/>
  <c r="G7" i="4"/>
  <c r="G3" i="4"/>
</calcChain>
</file>

<file path=xl/sharedStrings.xml><?xml version="1.0" encoding="utf-8"?>
<sst xmlns="http://schemas.openxmlformats.org/spreadsheetml/2006/main" count="156" uniqueCount="112">
  <si>
    <t>Description</t>
  </si>
  <si>
    <t>code</t>
  </si>
  <si>
    <t>Cm_Af</t>
  </si>
  <si>
    <t>Light construction</t>
  </si>
  <si>
    <t>Medium construction</t>
  </si>
  <si>
    <t>Heavy construction</t>
  </si>
  <si>
    <t>CONSTRUCTION_AS1</t>
  </si>
  <si>
    <t>CONSTRUCTION_AS2</t>
  </si>
  <si>
    <t>CONSTRUCTION_AS3</t>
  </si>
  <si>
    <t>n50</t>
  </si>
  <si>
    <t>Highly tight</t>
  </si>
  <si>
    <t>Tight</t>
  </si>
  <si>
    <t>Medium</t>
  </si>
  <si>
    <t>Medium Leaky</t>
  </si>
  <si>
    <t>Leaky</t>
  </si>
  <si>
    <t>Very Leaky</t>
  </si>
  <si>
    <t>TIGHTNESS_AS1</t>
  </si>
  <si>
    <t>TIGHTNESS_AS2</t>
  </si>
  <si>
    <t>TIGHTNESS_AS3</t>
  </si>
  <si>
    <t>TIGHTNESS_AS4</t>
  </si>
  <si>
    <t>TIGHTNESS_AS5</t>
  </si>
  <si>
    <t>TIGHTNESS_AS6</t>
  </si>
  <si>
    <t>U_win</t>
  </si>
  <si>
    <t>G_win</t>
  </si>
  <si>
    <t>e_win</t>
  </si>
  <si>
    <t>F_F</t>
  </si>
  <si>
    <t>GHG_WIN_kgCO2m2</t>
  </si>
  <si>
    <t>WINDOW_AS1</t>
  </si>
  <si>
    <t>WINDOW_AS2</t>
  </si>
  <si>
    <t>WINDOW_AS3</t>
  </si>
  <si>
    <t>WINDOW_AS4</t>
  </si>
  <si>
    <t>U_roof</t>
  </si>
  <si>
    <t>a_roof</t>
  </si>
  <si>
    <t>e_roof</t>
  </si>
  <si>
    <t>r_roof</t>
  </si>
  <si>
    <t>GHG_ROOF_kgCO2m2</t>
  </si>
  <si>
    <t>Referenz</t>
  </si>
  <si>
    <t>ROOF_AS1</t>
  </si>
  <si>
    <t>ROOF_AS2</t>
  </si>
  <si>
    <t>ROOF_AS3</t>
  </si>
  <si>
    <t>ROOF_AS4</t>
  </si>
  <si>
    <t>ROOF_AS5</t>
  </si>
  <si>
    <t>ROOF_AS6</t>
  </si>
  <si>
    <t>ROOF_AS7</t>
  </si>
  <si>
    <t>SIA 2032 -anhangD 2020 energietools.ch</t>
  </si>
  <si>
    <t>U_wall</t>
  </si>
  <si>
    <t>a_wall</t>
  </si>
  <si>
    <t>e_wall</t>
  </si>
  <si>
    <t>r_wall</t>
  </si>
  <si>
    <t>GHG_WALL_kgCO2m2</t>
  </si>
  <si>
    <t>WALL_AS1</t>
  </si>
  <si>
    <t>WALL_AS2</t>
  </si>
  <si>
    <t>WALL_AS3</t>
  </si>
  <si>
    <t>WALL_AS4</t>
  </si>
  <si>
    <t>WALL_AS5</t>
  </si>
  <si>
    <t>WALL_AS6</t>
  </si>
  <si>
    <t>WALL_AS7</t>
  </si>
  <si>
    <t>WALL_AS8</t>
  </si>
  <si>
    <t>U_base</t>
  </si>
  <si>
    <t>GHG_FLOOR_kgCO2m2</t>
  </si>
  <si>
    <t>FLOOR_AS1</t>
  </si>
  <si>
    <t>FLOOR_AS2</t>
  </si>
  <si>
    <t>FLOOR_AS3</t>
  </si>
  <si>
    <t>rf_sh</t>
  </si>
  <si>
    <t>none</t>
  </si>
  <si>
    <t>rollo</t>
  </si>
  <si>
    <t>venetian blinds</t>
  </si>
  <si>
    <t>SHADING_AS0</t>
  </si>
  <si>
    <t>SHADING_AS1</t>
  </si>
  <si>
    <t>SHADING_AS2</t>
  </si>
  <si>
    <t>ROOF_AS8</t>
  </si>
  <si>
    <t>WALL_AS9</t>
  </si>
  <si>
    <t>WALL_AS10</t>
  </si>
  <si>
    <t>WALL_AS11</t>
  </si>
  <si>
    <t>Old Single Glazed Windows</t>
  </si>
  <si>
    <t>Current double glazed units, argon gas, low-E coating.</t>
  </si>
  <si>
    <t>Old double glazing with air space between glass</t>
  </si>
  <si>
    <t>Latest triple glazed units, argon gas, low-E coating</t>
  </si>
  <si>
    <t>CEA datenbank E- Thoma Baukatalog +SIA 2032 -anhangD 2020 energietools.ch</t>
  </si>
  <si>
    <t>Old Tiled roof, lightly insulated, and timber structure</t>
  </si>
  <si>
    <t>Old Concrete roof, lightly insulated, and impermeabilization</t>
  </si>
  <si>
    <t>Latest Concrete roof, heavily insulated, and impermeabilization</t>
  </si>
  <si>
    <t>Current Tiled roof, medium insulated, and timber structure</t>
  </si>
  <si>
    <t>Current Concrete roof, medium insulated, and impermeabilization</t>
  </si>
  <si>
    <t>Latest Tiled roof, heavily insulated, and timber structure</t>
  </si>
  <si>
    <t>Old Tiled roof, medium insulated, and timber structure</t>
  </si>
  <si>
    <t>Old Concrete roof, medium insulated, and impermeabilization</t>
  </si>
  <si>
    <t>Current Brick cavity wall, medium insulated</t>
  </si>
  <si>
    <t>Current Timber cavity wall, medium insulated</t>
  </si>
  <si>
    <t>Underground Concrete Wall, medium insulated.</t>
  </si>
  <si>
    <t>Partition wall in Brick with finishing</t>
  </si>
  <si>
    <t>Partition wall in drywall with finishing</t>
  </si>
  <si>
    <t xml:space="preserve">Old Brick wall, light insulated, outside finishing </t>
  </si>
  <si>
    <t xml:space="preserve">Current Brick wall, medium insulated, outside finishing </t>
  </si>
  <si>
    <t>Underground Concrete Wall, uninsulated</t>
  </si>
  <si>
    <t>Old Brick cavity wall, lightly insulated</t>
  </si>
  <si>
    <t>Old thick Stone Wall, uninsulated</t>
  </si>
  <si>
    <t>Old thick Stone Wall, medium insulated</t>
  </si>
  <si>
    <t>Underground Concrete Floor, uninsulated</t>
  </si>
  <si>
    <t>Underground Concrete Floor, medium uninsulated</t>
  </si>
  <si>
    <t>Floor Partition in Concrete, light nsulated, Ceramic finishing</t>
  </si>
  <si>
    <t>GHG_FLOOR_STRUCTURE_RATIO</t>
  </si>
  <si>
    <t>GHG_WALL_STRUCTURE_RATIO</t>
  </si>
  <si>
    <t>GHG_ROOF_STRUCTURE_RATIO</t>
  </si>
  <si>
    <t>Asumed that the Columns are inside the WALL assembly</t>
  </si>
  <si>
    <t>No structural columns</t>
  </si>
  <si>
    <t>COLUMN_AS0</t>
  </si>
  <si>
    <t>GHG_COLUMN_kgCO2m2</t>
  </si>
  <si>
    <t>GHG_COLUMN_STRUCTURE_RATIO</t>
  </si>
  <si>
    <t>COLUMN_AS1</t>
  </si>
  <si>
    <t>Own Estimation</t>
  </si>
  <si>
    <t>Structural Concrete columns 50cm x 50cm every 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</si>
</sst>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9.8000000000000007"/>
      <color rgb="FF080808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8">
    <xf numFmtId="0" fontId="0" fillId="0" borderId="0" xfId="0"/>
    <xf numFmtId="0" fontId="6" fillId="0" borderId="0" xfId="0" applyFont="1" applyFill="1" applyBorder="1" applyAlignment="1" applyProtection="1"/>
    <xf numFmtId="0" fontId="0" fillId="0" borderId="0" xfId="0" applyFill="1" applyBorder="1" applyAlignment="1" applyProtection="1"/>
    <xf numFmtId="49" fontId="11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 applyProtection="1"/>
    <xf numFmtId="0" fontId="4" fillId="0" borderId="1" xfId="0" applyFont="1" applyFill="1" applyBorder="1" applyAlignment="1" applyProtection="1"/>
    <xf numFmtId="0" fontId="10" fillId="0" borderId="1" xfId="0" applyFont="1" applyBorder="1"/>
    <xf numFmtId="0" fontId="10" fillId="0" borderId="1" xfId="0" applyFont="1" applyFill="1" applyBorder="1" applyAlignment="1" applyProtection="1"/>
    <xf numFmtId="0" fontId="3" fillId="0" borderId="1" xfId="0" applyFont="1" applyFill="1" applyBorder="1" applyAlignment="1" applyProtection="1"/>
    <xf numFmtId="0" fontId="2" fillId="0" borderId="1" xfId="0" applyFont="1" applyFill="1" applyBorder="1" applyAlignment="1" applyProtection="1"/>
    <xf numFmtId="0" fontId="0" fillId="0" borderId="1" xfId="0" applyFill="1" applyBorder="1" applyAlignment="1" applyProtection="1">
      <alignment wrapText="1"/>
    </xf>
    <xf numFmtId="0" fontId="5" fillId="0" borderId="1" xfId="0" applyFont="1" applyFill="1" applyBorder="1" applyAlignment="1" applyProtection="1"/>
    <xf numFmtId="0" fontId="10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 applyProtection="1"/>
    <xf numFmtId="1" fontId="6" fillId="0" borderId="1" xfId="0" applyNumberFormat="1" applyFont="1" applyFill="1" applyBorder="1" applyAlignment="1" applyProtection="1"/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7" fillId="0" borderId="1" xfId="0" applyFont="1" applyFill="1" applyBorder="1" applyAlignment="1" applyProtection="1"/>
    <xf numFmtId="0" fontId="8" fillId="0" borderId="1" xfId="0" applyFont="1" applyFill="1" applyBorder="1" applyAlignment="1" applyProtection="1"/>
    <xf numFmtId="0" fontId="1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/>
    <xf numFmtId="0" fontId="12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zoomScale="145" zoomScaleNormal="145" workbookViewId="0">
      <selection activeCell="D1" sqref="D1:F65536"/>
    </sheetView>
  </sheetViews>
  <sheetFormatPr baseColWidth="10" defaultRowHeight="13"/>
  <cols>
    <col min="1" max="1" width="18.5" bestFit="1" customWidth="1"/>
    <col min="2" max="2" width="21" bestFit="1" customWidth="1"/>
  </cols>
  <sheetData>
    <row r="1" spans="1:3" ht="15">
      <c r="A1" s="3" t="s">
        <v>0</v>
      </c>
      <c r="B1" s="3" t="s">
        <v>1</v>
      </c>
      <c r="C1" s="3" t="s">
        <v>2</v>
      </c>
    </row>
    <row r="2" spans="1:3">
      <c r="A2" s="9" t="s">
        <v>3</v>
      </c>
      <c r="B2" s="9" t="s">
        <v>6</v>
      </c>
      <c r="C2" s="9">
        <v>110000</v>
      </c>
    </row>
    <row r="3" spans="1:3">
      <c r="A3" s="9" t="s">
        <v>4</v>
      </c>
      <c r="B3" s="9" t="s">
        <v>7</v>
      </c>
      <c r="C3" s="9">
        <v>165000</v>
      </c>
    </row>
    <row r="4" spans="1:3">
      <c r="A4" s="9" t="s">
        <v>5</v>
      </c>
      <c r="B4" s="9" t="s">
        <v>8</v>
      </c>
      <c r="C4" s="9">
        <v>300000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"/>
  <sheetViews>
    <sheetView zoomScale="175" zoomScaleNormal="175" workbookViewId="0">
      <selection activeCell="B11" sqref="B11"/>
    </sheetView>
  </sheetViews>
  <sheetFormatPr baseColWidth="10" defaultRowHeight="13"/>
  <cols>
    <col min="1" max="1" width="13.1640625" bestFit="1" customWidth="1"/>
    <col min="2" max="2" width="15.83203125" bestFit="1" customWidth="1"/>
  </cols>
  <sheetData>
    <row r="1" spans="1:3" ht="15">
      <c r="A1" s="3" t="s">
        <v>0</v>
      </c>
      <c r="B1" s="3" t="s">
        <v>1</v>
      </c>
      <c r="C1" s="3" t="s">
        <v>9</v>
      </c>
    </row>
    <row r="2" spans="1:3">
      <c r="A2" s="8" t="s">
        <v>10</v>
      </c>
      <c r="B2" s="8" t="s">
        <v>16</v>
      </c>
      <c r="C2" s="8">
        <v>1</v>
      </c>
    </row>
    <row r="3" spans="1:3">
      <c r="A3" s="8" t="s">
        <v>11</v>
      </c>
      <c r="B3" s="8" t="s">
        <v>17</v>
      </c>
      <c r="C3" s="8">
        <v>2</v>
      </c>
    </row>
    <row r="4" spans="1:3">
      <c r="A4" s="8" t="s">
        <v>12</v>
      </c>
      <c r="B4" s="8" t="s">
        <v>18</v>
      </c>
      <c r="C4" s="8">
        <v>3</v>
      </c>
    </row>
    <row r="5" spans="1:3">
      <c r="A5" s="8" t="s">
        <v>13</v>
      </c>
      <c r="B5" s="8" t="s">
        <v>19</v>
      </c>
      <c r="C5" s="8">
        <v>4</v>
      </c>
    </row>
    <row r="6" spans="1:3">
      <c r="A6" s="8" t="s">
        <v>14</v>
      </c>
      <c r="B6" s="8" t="s">
        <v>20</v>
      </c>
      <c r="C6" s="8">
        <v>5</v>
      </c>
    </row>
    <row r="7" spans="1:3">
      <c r="A7" s="8" t="s">
        <v>15</v>
      </c>
      <c r="B7" s="8" t="s">
        <v>21</v>
      </c>
      <c r="C7" s="8">
        <v>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5"/>
  <sheetViews>
    <sheetView zoomScale="145" zoomScaleNormal="145" workbookViewId="0">
      <selection activeCell="A9" sqref="A9"/>
    </sheetView>
  </sheetViews>
  <sheetFormatPr baseColWidth="10" defaultRowHeight="13"/>
  <cols>
    <col min="1" max="1" width="46.5" bestFit="1" customWidth="1"/>
    <col min="2" max="2" width="14.6640625" bestFit="1" customWidth="1"/>
    <col min="7" max="7" width="19.83203125" bestFit="1" customWidth="1"/>
    <col min="8" max="8" width="69.5" bestFit="1" customWidth="1"/>
  </cols>
  <sheetData>
    <row r="1" spans="1:8" ht="15">
      <c r="A1" s="3" t="s">
        <v>0</v>
      </c>
      <c r="B1" s="3" t="s">
        <v>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36</v>
      </c>
    </row>
    <row r="2" spans="1:8">
      <c r="A2" s="4" t="s">
        <v>74</v>
      </c>
      <c r="B2" s="5" t="s">
        <v>27</v>
      </c>
      <c r="C2" s="5">
        <v>4.8</v>
      </c>
      <c r="D2" s="5">
        <v>0.85</v>
      </c>
      <c r="E2" s="5">
        <v>0.89</v>
      </c>
      <c r="F2" s="5">
        <v>0.2</v>
      </c>
      <c r="G2" s="5">
        <v>47</v>
      </c>
      <c r="H2" s="6" t="s">
        <v>78</v>
      </c>
    </row>
    <row r="3" spans="1:8">
      <c r="A3" s="7" t="s">
        <v>76</v>
      </c>
      <c r="B3" s="5" t="s">
        <v>28</v>
      </c>
      <c r="C3" s="5">
        <v>3.1</v>
      </c>
      <c r="D3" s="5">
        <v>0.75</v>
      </c>
      <c r="E3" s="5">
        <v>0.89</v>
      </c>
      <c r="F3" s="5">
        <v>0.2</v>
      </c>
      <c r="G3" s="5">
        <v>62</v>
      </c>
      <c r="H3" s="6" t="s">
        <v>78</v>
      </c>
    </row>
    <row r="4" spans="1:8">
      <c r="A4" s="7" t="s">
        <v>75</v>
      </c>
      <c r="B4" s="5" t="s">
        <v>29</v>
      </c>
      <c r="C4" s="5">
        <v>1.3</v>
      </c>
      <c r="D4" s="5">
        <v>0.75</v>
      </c>
      <c r="E4" s="5">
        <v>0.89</v>
      </c>
      <c r="F4" s="5">
        <v>0.2</v>
      </c>
      <c r="G4" s="5">
        <v>148</v>
      </c>
      <c r="H4" s="7" t="s">
        <v>44</v>
      </c>
    </row>
    <row r="5" spans="1:8">
      <c r="A5" s="7" t="s">
        <v>77</v>
      </c>
      <c r="B5" s="5" t="s">
        <v>30</v>
      </c>
      <c r="C5" s="5">
        <v>0.99</v>
      </c>
      <c r="D5" s="5">
        <v>0.7</v>
      </c>
      <c r="E5" s="5">
        <v>0.89</v>
      </c>
      <c r="F5" s="5">
        <v>0.2</v>
      </c>
      <c r="G5" s="4">
        <v>156</v>
      </c>
      <c r="H5" s="4" t="s">
        <v>44</v>
      </c>
    </row>
  </sheetData>
  <phoneticPr fontId="9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"/>
  <sheetViews>
    <sheetView topLeftCell="G1" zoomScale="160" zoomScaleNormal="160" workbookViewId="0">
      <selection activeCell="G1" sqref="G1:I4"/>
    </sheetView>
  </sheetViews>
  <sheetFormatPr baseColWidth="10" defaultRowHeight="13"/>
  <cols>
    <col min="1" max="1" width="61.6640625" customWidth="1"/>
    <col min="7" max="7" width="21.5" customWidth="1"/>
    <col min="8" max="8" width="28.6640625" bestFit="1" customWidth="1"/>
    <col min="9" max="9" width="35.6640625" bestFit="1" customWidth="1"/>
  </cols>
  <sheetData>
    <row r="1" spans="1:9" ht="15">
      <c r="A1" s="3" t="s">
        <v>0</v>
      </c>
      <c r="B1" s="3" t="s">
        <v>1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103</v>
      </c>
      <c r="I1" s="3" t="s">
        <v>36</v>
      </c>
    </row>
    <row r="2" spans="1:9" ht="14">
      <c r="A2" s="12" t="s">
        <v>79</v>
      </c>
      <c r="B2" s="7" t="s">
        <v>37</v>
      </c>
      <c r="C2" s="11">
        <v>1.3</v>
      </c>
      <c r="D2" s="11">
        <v>0.55000000000000004</v>
      </c>
      <c r="E2" s="11">
        <v>0.91</v>
      </c>
      <c r="F2" s="11">
        <v>0.44999999999999996</v>
      </c>
      <c r="G2" s="11">
        <v>50</v>
      </c>
      <c r="H2" s="21">
        <v>0.7</v>
      </c>
      <c r="I2" s="4" t="s">
        <v>44</v>
      </c>
    </row>
    <row r="3" spans="1:9" ht="14">
      <c r="A3" s="12" t="s">
        <v>85</v>
      </c>
      <c r="B3" s="7" t="s">
        <v>38</v>
      </c>
      <c r="C3" s="11">
        <v>0.6</v>
      </c>
      <c r="D3" s="11">
        <v>0.55000000000000004</v>
      </c>
      <c r="E3" s="11">
        <v>0.91</v>
      </c>
      <c r="F3" s="11">
        <v>0.44999999999999996</v>
      </c>
      <c r="G3" s="4">
        <f>25 + 40</f>
        <v>65</v>
      </c>
      <c r="H3" s="21">
        <v>0.7</v>
      </c>
      <c r="I3" s="4" t="s">
        <v>44</v>
      </c>
    </row>
    <row r="4" spans="1:9" ht="14">
      <c r="A4" s="12" t="s">
        <v>82</v>
      </c>
      <c r="B4" s="7" t="s">
        <v>39</v>
      </c>
      <c r="C4" s="11">
        <v>0.2</v>
      </c>
      <c r="D4" s="11">
        <v>0.55000000000000004</v>
      </c>
      <c r="E4" s="11">
        <v>0.91</v>
      </c>
      <c r="F4" s="11">
        <v>0.44999999999999996</v>
      </c>
      <c r="G4" s="4">
        <v>75</v>
      </c>
      <c r="H4" s="21">
        <v>0.7</v>
      </c>
      <c r="I4" s="4" t="s">
        <v>44</v>
      </c>
    </row>
    <row r="5" spans="1:9" ht="14">
      <c r="A5" s="12" t="s">
        <v>84</v>
      </c>
      <c r="B5" s="7" t="s">
        <v>40</v>
      </c>
      <c r="C5" s="11">
        <v>0.1</v>
      </c>
      <c r="D5" s="11">
        <v>0.55000000000000004</v>
      </c>
      <c r="E5" s="11">
        <v>0.91</v>
      </c>
      <c r="F5" s="11">
        <v>0.44999999999999996</v>
      </c>
      <c r="G5" s="4">
        <v>85</v>
      </c>
      <c r="H5" s="21">
        <v>0.7</v>
      </c>
      <c r="I5" s="4" t="s">
        <v>44</v>
      </c>
    </row>
    <row r="6" spans="1:9" ht="14">
      <c r="A6" s="12" t="s">
        <v>80</v>
      </c>
      <c r="B6" s="7" t="s">
        <v>41</v>
      </c>
      <c r="C6" s="11">
        <v>1.3</v>
      </c>
      <c r="D6" s="11">
        <v>0.6</v>
      </c>
      <c r="E6" s="11">
        <v>0.94</v>
      </c>
      <c r="F6" s="11">
        <v>0.4</v>
      </c>
      <c r="G6" s="11">
        <v>116</v>
      </c>
      <c r="H6" s="21">
        <v>0.7</v>
      </c>
      <c r="I6" s="4" t="s">
        <v>44</v>
      </c>
    </row>
    <row r="7" spans="1:9" ht="14">
      <c r="A7" s="12" t="s">
        <v>86</v>
      </c>
      <c r="B7" s="7" t="s">
        <v>42</v>
      </c>
      <c r="C7" s="11">
        <v>0.4</v>
      </c>
      <c r="D7" s="11">
        <v>0.6</v>
      </c>
      <c r="E7" s="11">
        <v>0.94</v>
      </c>
      <c r="F7" s="11">
        <v>0.4</v>
      </c>
      <c r="G7" s="4">
        <f>84+88</f>
        <v>172</v>
      </c>
      <c r="H7" s="21">
        <v>0.7</v>
      </c>
      <c r="I7" s="4" t="s">
        <v>44</v>
      </c>
    </row>
    <row r="8" spans="1:9" ht="14">
      <c r="A8" s="12" t="s">
        <v>83</v>
      </c>
      <c r="B8" s="7" t="s">
        <v>43</v>
      </c>
      <c r="C8" s="11">
        <v>0.2</v>
      </c>
      <c r="D8" s="11">
        <v>0.6</v>
      </c>
      <c r="E8" s="11">
        <v>0.94</v>
      </c>
      <c r="F8" s="11">
        <v>0.4</v>
      </c>
      <c r="G8" s="4">
        <v>182</v>
      </c>
      <c r="H8" s="21">
        <v>0.7</v>
      </c>
      <c r="I8" s="4" t="s">
        <v>44</v>
      </c>
    </row>
    <row r="9" spans="1:9" ht="14">
      <c r="A9" s="12" t="s">
        <v>81</v>
      </c>
      <c r="B9" s="7" t="s">
        <v>70</v>
      </c>
      <c r="C9" s="11">
        <v>0.1</v>
      </c>
      <c r="D9" s="11">
        <v>0.6</v>
      </c>
      <c r="E9" s="11">
        <v>0.94</v>
      </c>
      <c r="F9" s="11">
        <v>0.4</v>
      </c>
      <c r="G9" s="4">
        <v>187</v>
      </c>
      <c r="H9" s="21">
        <v>0.7</v>
      </c>
      <c r="I9" s="4" t="s">
        <v>44</v>
      </c>
    </row>
  </sheetData>
  <phoneticPr fontId="9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ignoredErrors>
    <ignoredError sqref="G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2"/>
  <sheetViews>
    <sheetView zoomScale="130" zoomScaleNormal="130" workbookViewId="0">
      <selection activeCell="G17" sqref="G17"/>
    </sheetView>
  </sheetViews>
  <sheetFormatPr baseColWidth="10" defaultRowHeight="13"/>
  <cols>
    <col min="1" max="1" width="65" bestFit="1" customWidth="1"/>
    <col min="7" max="7" width="21.5" bestFit="1" customWidth="1"/>
    <col min="8" max="8" width="28.5" bestFit="1" customWidth="1"/>
    <col min="9" max="9" width="35.33203125" bestFit="1" customWidth="1"/>
  </cols>
  <sheetData>
    <row r="1" spans="1:9" ht="15">
      <c r="A1" s="3" t="s">
        <v>0</v>
      </c>
      <c r="B1" s="3" t="s">
        <v>1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102</v>
      </c>
      <c r="I1" s="3" t="s">
        <v>36</v>
      </c>
    </row>
    <row r="2" spans="1:9" ht="14">
      <c r="A2" s="15" t="s">
        <v>96</v>
      </c>
      <c r="B2" s="4" t="s">
        <v>50</v>
      </c>
      <c r="C2" s="4">
        <v>2.6</v>
      </c>
      <c r="D2" s="13">
        <v>0.6</v>
      </c>
      <c r="E2" s="13">
        <v>0.95</v>
      </c>
      <c r="F2" s="13">
        <v>0.4</v>
      </c>
      <c r="G2" s="4">
        <v>60</v>
      </c>
      <c r="H2" s="22">
        <v>0.7</v>
      </c>
      <c r="I2" s="13" t="s">
        <v>44</v>
      </c>
    </row>
    <row r="3" spans="1:9" ht="14">
      <c r="A3" s="15" t="s">
        <v>97</v>
      </c>
      <c r="B3" s="4" t="s">
        <v>51</v>
      </c>
      <c r="C3" s="4">
        <v>0.25</v>
      </c>
      <c r="D3" s="13">
        <v>0.6</v>
      </c>
      <c r="E3" s="13">
        <v>0.95</v>
      </c>
      <c r="F3" s="13">
        <v>0.4</v>
      </c>
      <c r="G3" s="4">
        <v>163</v>
      </c>
      <c r="H3" s="23">
        <v>0.7</v>
      </c>
      <c r="I3" s="13" t="s">
        <v>44</v>
      </c>
    </row>
    <row r="4" spans="1:9" ht="14">
      <c r="A4" s="17" t="s">
        <v>95</v>
      </c>
      <c r="B4" s="4" t="s">
        <v>52</v>
      </c>
      <c r="C4" s="13">
        <v>1.1000000000000001</v>
      </c>
      <c r="D4" s="13">
        <v>0.6</v>
      </c>
      <c r="E4" s="13">
        <v>0.95</v>
      </c>
      <c r="F4" s="13">
        <v>0.4</v>
      </c>
      <c r="G4" s="16">
        <v>120</v>
      </c>
      <c r="H4" s="23">
        <v>0.7</v>
      </c>
      <c r="I4" s="13" t="s">
        <v>44</v>
      </c>
    </row>
    <row r="5" spans="1:9" ht="14">
      <c r="A5" s="17" t="s">
        <v>87</v>
      </c>
      <c r="B5" s="4" t="s">
        <v>53</v>
      </c>
      <c r="C5" s="13">
        <v>0.18</v>
      </c>
      <c r="D5" s="13">
        <v>0.6</v>
      </c>
      <c r="E5" s="13">
        <v>0.95</v>
      </c>
      <c r="F5" s="13">
        <v>0.4</v>
      </c>
      <c r="G5" s="16">
        <f>52+100</f>
        <v>152</v>
      </c>
      <c r="H5" s="22">
        <v>0.7</v>
      </c>
      <c r="I5" s="13" t="s">
        <v>44</v>
      </c>
    </row>
    <row r="6" spans="1:9" ht="14">
      <c r="A6" s="15" t="s">
        <v>92</v>
      </c>
      <c r="B6" s="4" t="s">
        <v>54</v>
      </c>
      <c r="C6" s="13">
        <v>1.1000000000000001</v>
      </c>
      <c r="D6" s="13">
        <v>0.6</v>
      </c>
      <c r="E6" s="13">
        <v>0.95</v>
      </c>
      <c r="F6" s="13">
        <v>0.4</v>
      </c>
      <c r="G6" s="16">
        <f>52 +35</f>
        <v>87</v>
      </c>
      <c r="H6" s="23">
        <v>0.7</v>
      </c>
      <c r="I6" s="13" t="s">
        <v>44</v>
      </c>
    </row>
    <row r="7" spans="1:9" ht="14">
      <c r="A7" s="15" t="s">
        <v>93</v>
      </c>
      <c r="B7" s="4" t="s">
        <v>55</v>
      </c>
      <c r="C7" s="13">
        <v>0.75</v>
      </c>
      <c r="D7" s="13">
        <v>0.6</v>
      </c>
      <c r="E7" s="13">
        <v>0.95</v>
      </c>
      <c r="F7" s="13">
        <v>0.4</v>
      </c>
      <c r="G7" s="13">
        <v>99</v>
      </c>
      <c r="H7" s="23">
        <v>0.7</v>
      </c>
      <c r="I7" s="13" t="s">
        <v>44</v>
      </c>
    </row>
    <row r="8" spans="1:9" ht="14">
      <c r="A8" s="17" t="s">
        <v>88</v>
      </c>
      <c r="B8" s="4" t="s">
        <v>56</v>
      </c>
      <c r="C8" s="13">
        <v>0.35</v>
      </c>
      <c r="D8" s="13">
        <v>0.6</v>
      </c>
      <c r="E8" s="13">
        <v>0.95</v>
      </c>
      <c r="F8" s="13">
        <v>0.4</v>
      </c>
      <c r="G8" s="16">
        <f>11+17</f>
        <v>28</v>
      </c>
      <c r="H8" s="22">
        <v>0.7</v>
      </c>
      <c r="I8" s="13" t="s">
        <v>44</v>
      </c>
    </row>
    <row r="9" spans="1:9" ht="14">
      <c r="A9" s="10" t="s">
        <v>90</v>
      </c>
      <c r="B9" s="4" t="s">
        <v>57</v>
      </c>
      <c r="C9" s="13">
        <v>3.2</v>
      </c>
      <c r="D9" s="13">
        <v>0.6</v>
      </c>
      <c r="E9" s="13">
        <v>0.95</v>
      </c>
      <c r="F9" s="13">
        <v>0.4</v>
      </c>
      <c r="G9" s="14">
        <v>57.46</v>
      </c>
      <c r="H9" s="23">
        <v>0.7</v>
      </c>
      <c r="I9" s="13" t="s">
        <v>44</v>
      </c>
    </row>
    <row r="10" spans="1:9">
      <c r="A10" s="4" t="s">
        <v>91</v>
      </c>
      <c r="B10" s="4" t="s">
        <v>71</v>
      </c>
      <c r="C10" s="13">
        <v>3.2</v>
      </c>
      <c r="D10" s="13">
        <v>0.6</v>
      </c>
      <c r="E10" s="13">
        <v>0.95</v>
      </c>
      <c r="F10" s="13">
        <v>0.4</v>
      </c>
      <c r="G10" s="13">
        <v>73</v>
      </c>
      <c r="H10" s="23">
        <v>0.7</v>
      </c>
      <c r="I10" s="13" t="s">
        <v>44</v>
      </c>
    </row>
    <row r="11" spans="1:9" ht="14">
      <c r="A11" s="15" t="s">
        <v>94</v>
      </c>
      <c r="B11" s="4" t="s">
        <v>72</v>
      </c>
      <c r="C11" s="4">
        <v>2.4</v>
      </c>
      <c r="D11" s="13">
        <v>0.6</v>
      </c>
      <c r="E11" s="13">
        <v>0.95</v>
      </c>
      <c r="F11" s="13">
        <v>0.4</v>
      </c>
      <c r="G11" s="4">
        <v>90</v>
      </c>
      <c r="H11" s="22">
        <v>0.7</v>
      </c>
      <c r="I11" s="13" t="s">
        <v>44</v>
      </c>
    </row>
    <row r="12" spans="1:9" ht="14">
      <c r="A12" s="15" t="s">
        <v>89</v>
      </c>
      <c r="B12" s="4" t="s">
        <v>73</v>
      </c>
      <c r="C12" s="4">
        <v>0.2</v>
      </c>
      <c r="D12" s="13">
        <v>0.6</v>
      </c>
      <c r="E12" s="13">
        <v>0.95</v>
      </c>
      <c r="F12" s="13">
        <v>0.4</v>
      </c>
      <c r="G12" s="4">
        <v>163</v>
      </c>
      <c r="H12" s="23">
        <v>0.7</v>
      </c>
      <c r="I12" s="13" t="s">
        <v>44</v>
      </c>
    </row>
  </sheetData>
  <phoneticPr fontId="9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4"/>
  <sheetViews>
    <sheetView zoomScale="145" zoomScaleNormal="145" workbookViewId="0">
      <selection activeCell="F10" sqref="F10"/>
    </sheetView>
  </sheetViews>
  <sheetFormatPr baseColWidth="10" defaultRowHeight="13"/>
  <cols>
    <col min="1" max="1" width="51" bestFit="1" customWidth="1"/>
    <col min="2" max="2" width="17.5" customWidth="1"/>
    <col min="3" max="3" width="12.6640625" customWidth="1"/>
    <col min="4" max="4" width="22.5" bestFit="1" customWidth="1"/>
    <col min="5" max="5" width="29.5" bestFit="1" customWidth="1"/>
    <col min="6" max="6" width="35.33203125" bestFit="1" customWidth="1"/>
    <col min="7" max="9" width="0" hidden="1" customWidth="1"/>
  </cols>
  <sheetData>
    <row r="1" spans="1:9" ht="15">
      <c r="A1" s="3" t="s">
        <v>0</v>
      </c>
      <c r="B1" s="3" t="s">
        <v>1</v>
      </c>
      <c r="C1" s="3" t="s">
        <v>58</v>
      </c>
      <c r="D1" s="3" t="s">
        <v>59</v>
      </c>
      <c r="E1" s="3" t="s">
        <v>101</v>
      </c>
      <c r="F1" s="3" t="s">
        <v>36</v>
      </c>
    </row>
    <row r="2" spans="1:9">
      <c r="A2" s="4" t="s">
        <v>100</v>
      </c>
      <c r="B2" s="18" t="s">
        <v>60</v>
      </c>
      <c r="C2" s="18">
        <v>2.9</v>
      </c>
      <c r="D2" s="18">
        <v>116.45</v>
      </c>
      <c r="E2" s="20">
        <v>0.7</v>
      </c>
      <c r="F2" s="18" t="s">
        <v>44</v>
      </c>
    </row>
    <row r="3" spans="1:9" ht="14">
      <c r="A3" s="15" t="s">
        <v>98</v>
      </c>
      <c r="B3" s="18" t="s">
        <v>61</v>
      </c>
      <c r="C3" s="4">
        <v>2.4</v>
      </c>
      <c r="D3" s="4">
        <v>90</v>
      </c>
      <c r="E3" s="21">
        <v>0.7</v>
      </c>
      <c r="F3" s="13" t="s">
        <v>44</v>
      </c>
      <c r="G3" s="1">
        <v>0.4</v>
      </c>
      <c r="H3" s="2">
        <v>90</v>
      </c>
      <c r="I3" s="1" t="s">
        <v>44</v>
      </c>
    </row>
    <row r="4" spans="1:9" ht="14">
      <c r="A4" s="15" t="s">
        <v>99</v>
      </c>
      <c r="B4" s="18" t="s">
        <v>62</v>
      </c>
      <c r="C4" s="4">
        <v>0.2</v>
      </c>
      <c r="D4" s="4">
        <v>163</v>
      </c>
      <c r="E4" s="21">
        <v>0.7</v>
      </c>
      <c r="F4" s="13" t="s">
        <v>44</v>
      </c>
      <c r="G4" s="1">
        <v>0.4</v>
      </c>
      <c r="H4" s="2">
        <v>163</v>
      </c>
      <c r="I4" s="1" t="s">
        <v>44</v>
      </c>
    </row>
  </sheetData>
  <phoneticPr fontId="9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"/>
  <sheetViews>
    <sheetView tabSelected="1" workbookViewId="0">
      <selection activeCell="A3" sqref="A3:E3"/>
    </sheetView>
  </sheetViews>
  <sheetFormatPr baseColWidth="10" defaultRowHeight="13"/>
  <cols>
    <col min="1" max="1" width="43.6640625" customWidth="1"/>
    <col min="2" max="2" width="20" bestFit="1" customWidth="1"/>
    <col min="3" max="3" width="24.33203125" bestFit="1" customWidth="1"/>
    <col min="4" max="4" width="32.6640625" bestFit="1" customWidth="1"/>
    <col min="5" max="5" width="49.5" bestFit="1" customWidth="1"/>
  </cols>
  <sheetData>
    <row r="1" spans="1:5" ht="15">
      <c r="A1" s="3" t="s">
        <v>0</v>
      </c>
      <c r="B1" s="3" t="s">
        <v>1</v>
      </c>
      <c r="C1" s="3" t="s">
        <v>107</v>
      </c>
      <c r="D1" s="3" t="s">
        <v>108</v>
      </c>
      <c r="E1" s="3" t="s">
        <v>36</v>
      </c>
    </row>
    <row r="2" spans="1:5">
      <c r="A2" s="24" t="s">
        <v>105</v>
      </c>
      <c r="B2" s="24" t="s">
        <v>106</v>
      </c>
      <c r="C2" s="11">
        <v>0</v>
      </c>
      <c r="D2" s="21">
        <v>0</v>
      </c>
      <c r="E2" s="21" t="s">
        <v>104</v>
      </c>
    </row>
    <row r="3" spans="1:5">
      <c r="A3" s="26" t="s">
        <v>111</v>
      </c>
      <c r="B3" s="26" t="s">
        <v>109</v>
      </c>
      <c r="C3" s="26">
        <v>61.08</v>
      </c>
      <c r="D3" s="27">
        <v>1</v>
      </c>
      <c r="E3" s="27" t="s">
        <v>110</v>
      </c>
    </row>
    <row r="19" spans="2:2">
      <c r="B19" s="25"/>
    </row>
    <row r="20" spans="2:2">
      <c r="B20" s="25"/>
    </row>
  </sheetData>
  <pageMargins left="0.7" right="0.7" top="0.78740157499999996" bottom="0.78740157499999996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4"/>
  <sheetViews>
    <sheetView zoomScale="175" zoomScaleNormal="175" workbookViewId="0">
      <selection activeCell="B14" sqref="B14"/>
    </sheetView>
  </sheetViews>
  <sheetFormatPr baseColWidth="10" defaultRowHeight="13"/>
  <cols>
    <col min="1" max="1" width="13.1640625" bestFit="1" customWidth="1"/>
    <col min="2" max="2" width="13.83203125" bestFit="1" customWidth="1"/>
  </cols>
  <sheetData>
    <row r="1" spans="1:3" ht="15">
      <c r="A1" s="3" t="s">
        <v>0</v>
      </c>
      <c r="B1" s="3" t="s">
        <v>1</v>
      </c>
      <c r="C1" s="3" t="s">
        <v>63</v>
      </c>
    </row>
    <row r="2" spans="1:3">
      <c r="A2" s="19" t="s">
        <v>64</v>
      </c>
      <c r="B2" s="19" t="s">
        <v>67</v>
      </c>
      <c r="C2" s="19">
        <v>1</v>
      </c>
    </row>
    <row r="3" spans="1:3">
      <c r="A3" s="19" t="s">
        <v>65</v>
      </c>
      <c r="B3" s="19" t="s">
        <v>68</v>
      </c>
      <c r="C3" s="19">
        <v>0.08</v>
      </c>
    </row>
    <row r="4" spans="1:3">
      <c r="A4" s="19" t="s">
        <v>66</v>
      </c>
      <c r="B4" s="19" t="s">
        <v>69</v>
      </c>
      <c r="C4" s="19">
        <v>0.15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CONSTRUCTION</vt:lpstr>
      <vt:lpstr>TIGHTNESS</vt:lpstr>
      <vt:lpstr>WINDOW</vt:lpstr>
      <vt:lpstr>ROOF</vt:lpstr>
      <vt:lpstr>WALL</vt:lpstr>
      <vt:lpstr>FLOOR</vt:lpstr>
      <vt:lpstr>COLUMN</vt:lpstr>
      <vt:lpstr>SHADING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2023-04-27T10:17:35Z</dcterms:created>
  <dcterms:modified xsi:type="dcterms:W3CDTF">2023-04-27T10:42:08Z</dcterms:modified>
</cp:coreProperties>
</file>