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imeno/Documents/GitHub/CityEnergyAnalyst/cea/databases/SG/components/"/>
    </mc:Choice>
  </mc:AlternateContent>
  <xr:revisionPtr revIDLastSave="0" documentId="13_ncr:1_{0F7F7C11-3402-F841-AA7E-AB3A50247CB5}" xr6:coauthVersionLast="47" xr6:coauthVersionMax="47" xr10:uidLastSave="{00000000-0000-0000-0000-000000000000}"/>
  <bookViews>
    <workbookView xWindow="0" yWindow="740" windowWidth="29400" windowHeight="16680" activeTab="12" xr2:uid="{00000000-000D-0000-FFFF-FFFF00000000}"/>
  </bookViews>
  <sheets>
    <sheet name="PV" sheetId="3" r:id="rId1"/>
    <sheet name="SC" sheetId="5" r:id="rId2"/>
    <sheet name="PVT" sheetId="4" r:id="rId3"/>
    <sheet name="Boiler" sheetId="6" r:id="rId4"/>
    <sheet name="Furnace" sheetId="9" r:id="rId5"/>
    <sheet name="FC" sheetId="8" r:id="rId6"/>
    <sheet name="CCGT" sheetId="7" r:id="rId7"/>
    <sheet name="Chiller" sheetId="10" r:id="rId8"/>
    <sheet name="Absorption_chiller" sheetId="18" r:id="rId9"/>
    <sheet name="CT" sheetId="11" r:id="rId10"/>
    <sheet name="HEX" sheetId="12" r:id="rId11"/>
    <sheet name="BH" sheetId="16" r:id="rId12"/>
    <sheet name="HP" sheetId="13" r:id="rId13"/>
    <sheet name="Pump" sheetId="14" r:id="rId14"/>
    <sheet name="TES" sheetId="15" r:id="rId1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" l="1"/>
  <c r="H4" i="12"/>
  <c r="G4" i="12"/>
  <c r="G3" i="12"/>
  <c r="H2" i="12"/>
  <c r="G2" i="12"/>
  <c r="I4" i="10"/>
  <c r="I3" i="10"/>
  <c r="H3" i="10"/>
  <c r="K4" i="13"/>
  <c r="K3" i="13"/>
  <c r="H4" i="13"/>
  <c r="H3" i="13"/>
  <c r="H2" i="7"/>
  <c r="H5" i="14"/>
  <c r="H4" i="14"/>
  <c r="H3" i="14"/>
  <c r="H2" i="14"/>
  <c r="H3" i="8"/>
  <c r="S3" i="5"/>
  <c r="R3" i="5"/>
  <c r="Q3" i="5"/>
  <c r="S2" i="5"/>
  <c r="R2" i="5"/>
  <c r="Q2" i="5"/>
  <c r="H2" i="13"/>
  <c r="H2" i="16"/>
  <c r="H2" i="8"/>
  <c r="H3" i="6"/>
  <c r="H2" i="6"/>
  <c r="G3" i="6"/>
  <c r="G2" i="6"/>
  <c r="H2" i="4"/>
  <c r="Z3" i="5"/>
  <c r="Z2" i="5"/>
  <c r="T11" i="3"/>
  <c r="T10" i="3"/>
  <c r="T9" i="3"/>
  <c r="T8" i="3"/>
  <c r="T7" i="3"/>
  <c r="T6" i="3"/>
  <c r="T5" i="3"/>
  <c r="T4" i="3"/>
  <c r="T3" i="3"/>
</calcChain>
</file>

<file path=xl/sharedStrings.xml><?xml version="1.0" encoding="utf-8"?>
<sst xmlns="http://schemas.openxmlformats.org/spreadsheetml/2006/main" count="548" uniqueCount="151">
  <si>
    <t>Description</t>
  </si>
  <si>
    <t>code</t>
  </si>
  <si>
    <t>PV1</t>
  </si>
  <si>
    <t>PV2</t>
  </si>
  <si>
    <t>PV3</t>
  </si>
  <si>
    <t>generic polycrystalline panel</t>
  </si>
  <si>
    <t>generic monocrystalline panel</t>
  </si>
  <si>
    <t>PV_n</t>
  </si>
  <si>
    <t>PV_Bref</t>
  </si>
  <si>
    <t>PV_a0</t>
  </si>
  <si>
    <t>PV_a1</t>
  </si>
  <si>
    <t>PV_a2</t>
  </si>
  <si>
    <t>PV_a3</t>
  </si>
  <si>
    <t>PV_a4</t>
  </si>
  <si>
    <t>PV_th</t>
  </si>
  <si>
    <t>PV_noct</t>
  </si>
  <si>
    <t>Currency</t>
  </si>
  <si>
    <t>a</t>
  </si>
  <si>
    <t>b</t>
  </si>
  <si>
    <t>c</t>
  </si>
  <si>
    <t>O&amp;M_%</t>
  </si>
  <si>
    <t>IR_%</t>
  </si>
  <si>
    <t>LT_yr</t>
  </si>
  <si>
    <t>d</t>
  </si>
  <si>
    <t>CCGT1</t>
  </si>
  <si>
    <t>FC1</t>
  </si>
  <si>
    <t>CT1</t>
  </si>
  <si>
    <t>HEX1</t>
  </si>
  <si>
    <t>generic pump</t>
  </si>
  <si>
    <t>TES1</t>
  </si>
  <si>
    <t>evacuated tube</t>
  </si>
  <si>
    <t>SC1</t>
  </si>
  <si>
    <t>SC2</t>
  </si>
  <si>
    <t>generic PVT</t>
  </si>
  <si>
    <t>PVT1</t>
  </si>
  <si>
    <t>vapor compression chiller</t>
  </si>
  <si>
    <t>CH1</t>
  </si>
  <si>
    <t>solid oxide fuel cell</t>
  </si>
  <si>
    <t>geothermal heat pump</t>
  </si>
  <si>
    <t>HP1</t>
  </si>
  <si>
    <t>water-water heat pump</t>
  </si>
  <si>
    <t>HP2</t>
  </si>
  <si>
    <t>CH2</t>
  </si>
  <si>
    <t>centralized chiller</t>
  </si>
  <si>
    <t>furnace combined with ORC</t>
  </si>
  <si>
    <t xml:space="preserve"> Assumptions</t>
  </si>
  <si>
    <t>cap_min</t>
  </si>
  <si>
    <t>cap_max</t>
  </si>
  <si>
    <t>unit</t>
  </si>
  <si>
    <t>W</t>
  </si>
  <si>
    <t>generic amorphous silicon panel</t>
  </si>
  <si>
    <t>flat plate</t>
  </si>
  <si>
    <t>m2</t>
  </si>
  <si>
    <t>currency</t>
  </si>
  <si>
    <t>assumption</t>
  </si>
  <si>
    <t>centralized cooling tower</t>
  </si>
  <si>
    <t>BO1</t>
  </si>
  <si>
    <t>condensing boiler</t>
  </si>
  <si>
    <t>FU1</t>
  </si>
  <si>
    <t>combined cycle gas turbine</t>
  </si>
  <si>
    <t>substation heat exchanger</t>
  </si>
  <si>
    <t>BH1</t>
  </si>
  <si>
    <t>borehole</t>
  </si>
  <si>
    <t>e</t>
  </si>
  <si>
    <t>PU1</t>
  </si>
  <si>
    <t xml:space="preserve">unit </t>
  </si>
  <si>
    <t>IR_%, capacity</t>
  </si>
  <si>
    <t>USD-2015</t>
  </si>
  <si>
    <t>type</t>
  </si>
  <si>
    <t>PV</t>
  </si>
  <si>
    <t>FP</t>
  </si>
  <si>
    <t>ET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</si>
  <si>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</si>
  <si>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</si>
  <si>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</si>
  <si>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</si>
  <si>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</si>
  <si>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</si>
  <si>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</si>
  <si>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</si>
  <si>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</si>
  <si>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</si>
  <si>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</si>
  <si>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</si>
  <si>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</si>
  <si>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</si>
  <si>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</si>
  <si>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misc_losses</t>
  </si>
  <si>
    <t>module_length_m</t>
  </si>
  <si>
    <t>module_area_m2</t>
  </si>
  <si>
    <t>ACH1</t>
  </si>
  <si>
    <t>s_e</t>
  </si>
  <si>
    <t>r_e</t>
  </si>
  <si>
    <t>a_e</t>
  </si>
  <si>
    <t>e_e</t>
  </si>
  <si>
    <t>s_g</t>
  </si>
  <si>
    <t>r_g</t>
  </si>
  <si>
    <t>a_g</t>
  </si>
  <si>
    <t>e_g</t>
  </si>
  <si>
    <t>m_cw</t>
  </si>
  <si>
    <t>m_hw</t>
  </si>
  <si>
    <t>LiBr single effect</t>
  </si>
  <si>
    <t>ACH2</t>
  </si>
  <si>
    <t>LiBr double effect</t>
  </si>
  <si>
    <t>ACH3</t>
  </si>
  <si>
    <t>LiBr triple effect</t>
  </si>
  <si>
    <t>ACH4</t>
  </si>
  <si>
    <t>all</t>
  </si>
  <si>
    <t>single</t>
  </si>
  <si>
    <t>double</t>
  </si>
  <si>
    <t>triple</t>
  </si>
  <si>
    <t>LiBr double effect (dummy)</t>
  </si>
  <si>
    <t>ACH5</t>
  </si>
  <si>
    <t>TES2</t>
  </si>
  <si>
    <t>cap_min, cap_max</t>
  </si>
  <si>
    <t>CH3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</si>
  <si>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</si>
  <si>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</si>
  <si>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</si>
  <si>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</si>
  <si>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</si>
  <si>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</si>
  <si>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</si>
  <si>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</si>
  <si>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</si>
  <si>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>Fit based on RESCUE WP 2.4. Figure 18, 'cap_min': SSR530,  'cap_max':  based on reported largest chiller: Haier Magnetic Bearing Centrifugal Chiller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</si>
  <si>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</si>
  <si>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</si>
  <si>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</si>
  <si>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</si>
  <si>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</si>
  <si>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</si>
  <si>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</si>
  <si>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</si>
  <si>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</si>
  <si>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</si>
  <si>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</si>
  <si>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short-term storage tank - water</t>
  </si>
  <si>
    <t>COOLING</t>
  </si>
  <si>
    <t>kWh</t>
  </si>
  <si>
    <t>short-term storage tank- ice</t>
  </si>
  <si>
    <t>short-term storage tank - eutectic salt</t>
  </si>
  <si>
    <t>TES3</t>
  </si>
  <si>
    <t>short-term storage tank - PEG400</t>
  </si>
  <si>
    <t>TES4</t>
  </si>
  <si>
    <t>short-term storage tank - Paraffin C14</t>
  </si>
  <si>
    <t>TES5</t>
  </si>
  <si>
    <t>None</t>
  </si>
  <si>
    <t>NONE</t>
  </si>
  <si>
    <t>0</t>
  </si>
  <si>
    <t>HP3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</si>
</sst>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0.0"/>
    <numFmt numFmtId="167" formatCode="0.0000000"/>
    <numFmt numFmtId="168" formatCode="0_ ;\-0\ 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4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2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49" fontId="3" fillId="3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2" borderId="1" xfId="0" applyNumberFormat="1" applyFont="1" applyFill="1" applyBorder="1"/>
    <xf numFmtId="165" fontId="0" fillId="0" borderId="1" xfId="0" applyNumberFormat="1" applyBorder="1"/>
    <xf numFmtId="168" fontId="4" fillId="0" borderId="1" xfId="1" applyNumberFormat="1" applyFont="1" applyBorder="1" applyAlignment="1">
      <alignment horizontal="center"/>
    </xf>
    <xf numFmtId="169" fontId="4" fillId="0" borderId="0" xfId="4" applyNumberFormat="1" applyFont="1"/>
    <xf numFmtId="49" fontId="6" fillId="0" borderId="4" xfId="0" applyNumberFormat="1" applyFont="1" applyBorder="1" applyAlignment="1">
      <alignment horizontal="center"/>
    </xf>
    <xf numFmtId="0" fontId="6" fillId="0" borderId="0" xfId="0" applyFont="1"/>
  </cellXfs>
  <cellStyles count="5">
    <cellStyle name="Comma" xfId="1" builtinId="3"/>
    <cellStyle name="Normal" xfId="0" builtinId="0"/>
    <cellStyle name="Normal 2" xfId="2" xr:uid="{00000000-0005-0000-0000-000003000000}"/>
    <cellStyle name="Normal 2 2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80" zoomScaleNormal="80" workbookViewId="0">
      <selection activeCell="A7" sqref="A7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5" width="12" bestFit="1" customWidth="1"/>
    <col min="6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6" width="12.5" bestFit="1" customWidth="1"/>
    <col min="17" max="17" width="12.5" customWidth="1"/>
    <col min="19" max="19" width="10.5" bestFit="1" customWidth="1"/>
    <col min="20" max="20" width="13.6640625" bestFit="1" customWidth="1"/>
    <col min="21" max="21" width="10.5" bestFit="1" customWidth="1"/>
    <col min="22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88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87</v>
      </c>
      <c r="R1" s="1" t="s">
        <v>53</v>
      </c>
      <c r="S1" s="1" t="s">
        <v>17</v>
      </c>
      <c r="T1" s="1" t="s">
        <v>18</v>
      </c>
      <c r="U1" s="1" t="s">
        <v>19</v>
      </c>
      <c r="V1" s="1" t="s">
        <v>23</v>
      </c>
      <c r="W1" s="1" t="s">
        <v>63</v>
      </c>
      <c r="X1" s="1" t="s">
        <v>22</v>
      </c>
      <c r="Y1" s="1" t="s">
        <v>20</v>
      </c>
      <c r="Z1" s="1" t="s">
        <v>21</v>
      </c>
      <c r="AA1" s="1" t="s">
        <v>54</v>
      </c>
    </row>
    <row r="2" spans="1:27" s="18" customFormat="1" ht="16" customHeight="1" x14ac:dyDescent="0.2">
      <c r="A2" s="1" t="s">
        <v>147</v>
      </c>
      <c r="B2" s="17" t="s">
        <v>148</v>
      </c>
      <c r="C2" s="17" t="s">
        <v>69</v>
      </c>
      <c r="D2" s="17" t="s">
        <v>149</v>
      </c>
      <c r="E2" s="17" t="s">
        <v>149</v>
      </c>
      <c r="F2" s="17" t="s">
        <v>49</v>
      </c>
      <c r="G2" s="17" t="s">
        <v>149</v>
      </c>
      <c r="H2" s="17" t="s">
        <v>149</v>
      </c>
      <c r="I2" s="17" t="s">
        <v>149</v>
      </c>
      <c r="J2" s="17" t="s">
        <v>149</v>
      </c>
      <c r="K2" s="17" t="s">
        <v>149</v>
      </c>
      <c r="L2" s="17" t="s">
        <v>149</v>
      </c>
      <c r="M2" s="17" t="s">
        <v>149</v>
      </c>
      <c r="N2" s="17" t="s">
        <v>149</v>
      </c>
      <c r="O2" s="17" t="s">
        <v>149</v>
      </c>
      <c r="P2" s="17" t="s">
        <v>149</v>
      </c>
      <c r="Q2" s="17" t="s">
        <v>149</v>
      </c>
      <c r="R2" s="17" t="s">
        <v>149</v>
      </c>
      <c r="S2" s="17" t="s">
        <v>149</v>
      </c>
      <c r="T2" s="17" t="s">
        <v>149</v>
      </c>
      <c r="U2" s="17" t="s">
        <v>149</v>
      </c>
      <c r="V2" s="17" t="s">
        <v>149</v>
      </c>
      <c r="W2" s="17" t="s">
        <v>149</v>
      </c>
      <c r="X2" s="17" t="s">
        <v>149</v>
      </c>
      <c r="Y2" s="17" t="s">
        <v>149</v>
      </c>
      <c r="Z2" s="17" t="s">
        <v>149</v>
      </c>
      <c r="AA2" s="17" t="s">
        <v>149</v>
      </c>
    </row>
    <row r="3" spans="1:27" x14ac:dyDescent="0.2">
      <c r="A3" s="1" t="s">
        <v>6</v>
      </c>
      <c r="B3" s="2" t="s">
        <v>2</v>
      </c>
      <c r="C3" s="2" t="s">
        <v>69</v>
      </c>
      <c r="D3" s="2">
        <v>1</v>
      </c>
      <c r="E3" s="2">
        <v>10000</v>
      </c>
      <c r="F3" s="2" t="s">
        <v>49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5">
        <v>0.1</v>
      </c>
      <c r="R3" s="3" t="s">
        <v>67</v>
      </c>
      <c r="S3" s="2">
        <v>0</v>
      </c>
      <c r="T3" s="5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21</v>
      </c>
    </row>
    <row r="4" spans="1:27" x14ac:dyDescent="0.2">
      <c r="A4" s="1" t="s">
        <v>6</v>
      </c>
      <c r="B4" s="2" t="s">
        <v>2</v>
      </c>
      <c r="C4" s="2" t="s">
        <v>69</v>
      </c>
      <c r="D4" s="2">
        <v>10000</v>
      </c>
      <c r="E4" s="2">
        <v>200000</v>
      </c>
      <c r="F4" s="2" t="s">
        <v>49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5">
        <v>0.1</v>
      </c>
      <c r="R4" s="3" t="s">
        <v>67</v>
      </c>
      <c r="S4" s="2">
        <v>0</v>
      </c>
      <c r="T4" s="5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21</v>
      </c>
    </row>
    <row r="5" spans="1:27" x14ac:dyDescent="0.2">
      <c r="A5" s="1" t="s">
        <v>6</v>
      </c>
      <c r="B5" s="2" t="s">
        <v>2</v>
      </c>
      <c r="C5" s="2" t="s">
        <v>69</v>
      </c>
      <c r="D5" s="2">
        <v>200000</v>
      </c>
      <c r="E5" s="4">
        <v>10000000000</v>
      </c>
      <c r="F5" s="2" t="s">
        <v>49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5">
        <v>0.1</v>
      </c>
      <c r="R5" s="3" t="s">
        <v>67</v>
      </c>
      <c r="S5" s="2">
        <v>0</v>
      </c>
      <c r="T5" s="5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66</v>
      </c>
    </row>
    <row r="6" spans="1:27" x14ac:dyDescent="0.2">
      <c r="A6" s="1" t="s">
        <v>5</v>
      </c>
      <c r="B6" s="2" t="s">
        <v>3</v>
      </c>
      <c r="C6" s="2" t="s">
        <v>69</v>
      </c>
      <c r="D6" s="2">
        <v>1</v>
      </c>
      <c r="E6" s="2">
        <v>10000</v>
      </c>
      <c r="F6" s="2" t="s">
        <v>49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5">
        <v>0.1</v>
      </c>
      <c r="R6" s="3" t="s">
        <v>67</v>
      </c>
      <c r="S6" s="2">
        <v>0</v>
      </c>
      <c r="T6" s="5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21</v>
      </c>
    </row>
    <row r="7" spans="1:27" x14ac:dyDescent="0.2">
      <c r="A7" s="1" t="s">
        <v>5</v>
      </c>
      <c r="B7" s="2" t="s">
        <v>3</v>
      </c>
      <c r="C7" s="2" t="s">
        <v>69</v>
      </c>
      <c r="D7" s="2">
        <v>10000</v>
      </c>
      <c r="E7" s="2">
        <v>200000</v>
      </c>
      <c r="F7" s="2" t="s">
        <v>49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5">
        <v>0.1</v>
      </c>
      <c r="R7" s="3" t="s">
        <v>67</v>
      </c>
      <c r="S7" s="2">
        <v>0</v>
      </c>
      <c r="T7" s="5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21</v>
      </c>
    </row>
    <row r="8" spans="1:27" x14ac:dyDescent="0.2">
      <c r="A8" s="1" t="s">
        <v>5</v>
      </c>
      <c r="B8" s="2" t="s">
        <v>3</v>
      </c>
      <c r="C8" s="2" t="s">
        <v>69</v>
      </c>
      <c r="D8" s="2">
        <v>200000</v>
      </c>
      <c r="E8" s="4">
        <v>10000000000</v>
      </c>
      <c r="F8" s="2" t="s">
        <v>49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5">
        <v>0.1</v>
      </c>
      <c r="R8" s="3" t="s">
        <v>67</v>
      </c>
      <c r="S8" s="2">
        <v>0</v>
      </c>
      <c r="T8" s="5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66</v>
      </c>
    </row>
    <row r="9" spans="1:27" x14ac:dyDescent="0.2">
      <c r="A9" s="1" t="s">
        <v>50</v>
      </c>
      <c r="B9" s="2" t="s">
        <v>4</v>
      </c>
      <c r="C9" s="2" t="s">
        <v>69</v>
      </c>
      <c r="D9" s="2">
        <v>1</v>
      </c>
      <c r="E9" s="2">
        <v>10000</v>
      </c>
      <c r="F9" s="2" t="s">
        <v>49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5">
        <v>0.1</v>
      </c>
      <c r="R9" s="3" t="s">
        <v>67</v>
      </c>
      <c r="S9" s="2">
        <v>0</v>
      </c>
      <c r="T9" s="5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21</v>
      </c>
    </row>
    <row r="10" spans="1:27" x14ac:dyDescent="0.2">
      <c r="A10" s="1" t="s">
        <v>50</v>
      </c>
      <c r="B10" s="2" t="s">
        <v>4</v>
      </c>
      <c r="C10" s="2" t="s">
        <v>69</v>
      </c>
      <c r="D10" s="2">
        <v>10000</v>
      </c>
      <c r="E10" s="2">
        <v>200000</v>
      </c>
      <c r="F10" s="2" t="s">
        <v>49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5">
        <v>0.1</v>
      </c>
      <c r="R10" s="3" t="s">
        <v>67</v>
      </c>
      <c r="S10" s="2">
        <v>0</v>
      </c>
      <c r="T10" s="5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21</v>
      </c>
    </row>
    <row r="11" spans="1:27" x14ac:dyDescent="0.2">
      <c r="A11" s="1" t="s">
        <v>50</v>
      </c>
      <c r="B11" s="2" t="s">
        <v>4</v>
      </c>
      <c r="C11" s="2" t="s">
        <v>69</v>
      </c>
      <c r="D11" s="2">
        <v>200000</v>
      </c>
      <c r="E11" s="4">
        <v>10000000000</v>
      </c>
      <c r="F11" s="2" t="s">
        <v>49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5">
        <v>0.1</v>
      </c>
      <c r="R11" s="3" t="s">
        <v>67</v>
      </c>
      <c r="S11" s="2">
        <v>0</v>
      </c>
      <c r="T11" s="5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="70" zoomScaleNormal="70" workbookViewId="0">
      <selection activeCell="N9" sqref="N9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8" max="8" width="12.5" bestFit="1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55</v>
      </c>
      <c r="B2" s="2" t="s">
        <v>26</v>
      </c>
      <c r="C2" s="2">
        <v>1</v>
      </c>
      <c r="D2" s="2">
        <v>10000000</v>
      </c>
      <c r="E2" s="2" t="s">
        <v>49</v>
      </c>
      <c r="F2" s="2" t="s">
        <v>67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3</v>
      </c>
      <c r="O2" s="2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D5" sqref="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0" t="s">
        <v>0</v>
      </c>
      <c r="B1" s="10" t="s">
        <v>1</v>
      </c>
      <c r="C1" s="10" t="s">
        <v>46</v>
      </c>
      <c r="D1" s="10" t="s">
        <v>47</v>
      </c>
      <c r="E1" s="10" t="s">
        <v>48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23</v>
      </c>
      <c r="K1" s="10" t="s">
        <v>63</v>
      </c>
      <c r="L1" s="10" t="s">
        <v>120</v>
      </c>
      <c r="M1" s="10" t="s">
        <v>121</v>
      </c>
      <c r="N1" s="10" t="s">
        <v>122</v>
      </c>
      <c r="O1" s="10" t="s">
        <v>123</v>
      </c>
      <c r="P1" s="10" t="s">
        <v>124</v>
      </c>
      <c r="Q1" s="10" t="s">
        <v>22</v>
      </c>
      <c r="R1" s="10" t="s">
        <v>20</v>
      </c>
      <c r="S1" s="10" t="s">
        <v>21</v>
      </c>
      <c r="T1" s="10" t="s">
        <v>54</v>
      </c>
    </row>
    <row r="2" spans="1:20" x14ac:dyDescent="0.2">
      <c r="A2" s="10" t="s">
        <v>60</v>
      </c>
      <c r="B2" s="11" t="s">
        <v>27</v>
      </c>
      <c r="C2" s="11">
        <v>50000</v>
      </c>
      <c r="D2" s="11">
        <v>80000</v>
      </c>
      <c r="E2" s="11" t="s">
        <v>49</v>
      </c>
      <c r="F2" s="11" t="s">
        <v>67</v>
      </c>
      <c r="G2" s="11">
        <f>-333/0.962</f>
        <v>-346.15384615384619</v>
      </c>
      <c r="H2" s="11">
        <f>0.067/0.962</f>
        <v>6.964656964656965E-2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20</v>
      </c>
      <c r="R2" s="11">
        <v>5</v>
      </c>
      <c r="S2" s="11">
        <v>5</v>
      </c>
      <c r="T2" s="11"/>
    </row>
    <row r="3" spans="1:20" x14ac:dyDescent="0.2">
      <c r="A3" s="10" t="s">
        <v>60</v>
      </c>
      <c r="B3" s="11" t="s">
        <v>27</v>
      </c>
      <c r="C3" s="11">
        <v>80000</v>
      </c>
      <c r="D3" s="11">
        <v>100000</v>
      </c>
      <c r="E3" s="11" t="s">
        <v>49</v>
      </c>
      <c r="F3" s="11" t="s">
        <v>67</v>
      </c>
      <c r="G3" s="11">
        <f>5000/0.962</f>
        <v>5197.5051975051974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20</v>
      </c>
      <c r="R3" s="11">
        <v>5</v>
      </c>
      <c r="S3" s="11">
        <v>5</v>
      </c>
      <c r="T3" s="11"/>
    </row>
    <row r="4" spans="1:20" x14ac:dyDescent="0.2">
      <c r="A4" s="10" t="s">
        <v>60</v>
      </c>
      <c r="B4" s="11" t="s">
        <v>27</v>
      </c>
      <c r="C4" s="11">
        <v>100000</v>
      </c>
      <c r="D4" s="12">
        <v>10000000000</v>
      </c>
      <c r="E4" s="11" t="s">
        <v>49</v>
      </c>
      <c r="F4" s="11" t="s">
        <v>67</v>
      </c>
      <c r="G4" s="11">
        <f>-3000/0.962</f>
        <v>-3118.5031185031185</v>
      </c>
      <c r="H4" s="11">
        <f>0.08/0.962</f>
        <v>8.3160083160083165E-2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20</v>
      </c>
      <c r="R4" s="11">
        <v>5</v>
      </c>
      <c r="S4" s="11">
        <v>5</v>
      </c>
      <c r="T4" s="11"/>
    </row>
    <row r="5" spans="1:20" x14ac:dyDescent="0.2">
      <c r="A5" s="10" t="s">
        <v>116</v>
      </c>
      <c r="B5" s="11" t="s">
        <v>117</v>
      </c>
      <c r="C5" s="11">
        <v>0</v>
      </c>
      <c r="D5" s="12">
        <v>500</v>
      </c>
      <c r="E5" s="11" t="s">
        <v>118</v>
      </c>
      <c r="F5" s="11" t="s">
        <v>67</v>
      </c>
      <c r="G5" s="11">
        <v>3381</v>
      </c>
      <c r="H5" s="11">
        <v>229.8</v>
      </c>
      <c r="I5" s="11">
        <v>0</v>
      </c>
      <c r="J5" s="11">
        <v>0</v>
      </c>
      <c r="K5" s="11">
        <v>0</v>
      </c>
      <c r="L5" s="11">
        <v>5056</v>
      </c>
      <c r="M5" s="11">
        <v>319.89999999999998</v>
      </c>
      <c r="N5" s="11">
        <v>0.4153</v>
      </c>
      <c r="O5" s="11">
        <v>-1271</v>
      </c>
      <c r="P5" s="11">
        <v>6.8329999999999997E-3</v>
      </c>
      <c r="Q5" s="11">
        <v>20</v>
      </c>
      <c r="R5" s="11">
        <v>5</v>
      </c>
      <c r="S5" s="11">
        <v>5</v>
      </c>
      <c r="T5" s="1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62</v>
      </c>
      <c r="B2" s="2" t="s">
        <v>61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"/>
  <sheetViews>
    <sheetView tabSelected="1" zoomScaleNormal="100" workbookViewId="0">
      <selection activeCell="H6" sqref="H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38</v>
      </c>
      <c r="B2" s="2" t="s">
        <v>39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40</v>
      </c>
      <c r="B3" s="2" t="s">
        <v>41</v>
      </c>
      <c r="C3" s="2">
        <v>1000000</v>
      </c>
      <c r="D3" s="2">
        <v>20000000</v>
      </c>
      <c r="E3" s="2" t="s">
        <v>49</v>
      </c>
      <c r="F3" s="2" t="s">
        <v>67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  <row r="4" spans="1:15" x14ac:dyDescent="0.2">
      <c r="A4" s="1" t="s">
        <v>40</v>
      </c>
      <c r="B4" s="2" t="s">
        <v>41</v>
      </c>
      <c r="C4" s="2">
        <v>20000000</v>
      </c>
      <c r="D4" s="2">
        <v>2E+16</v>
      </c>
      <c r="E4" s="2" t="s">
        <v>49</v>
      </c>
      <c r="F4" s="2" t="s">
        <v>67</v>
      </c>
      <c r="G4" s="2">
        <v>0</v>
      </c>
      <c r="H4" s="2">
        <f>8893/0.902/1000</f>
        <v>9.8592017738359186</v>
      </c>
      <c r="I4" s="2">
        <v>1</v>
      </c>
      <c r="J4" s="2">
        <v>0</v>
      </c>
      <c r="K4" s="2">
        <f>-493.53/0.902/1000</f>
        <v>-0.54715077605321505</v>
      </c>
      <c r="L4" s="2">
        <v>25</v>
      </c>
      <c r="M4" s="2">
        <v>5</v>
      </c>
      <c r="N4" s="2">
        <v>6</v>
      </c>
      <c r="O4" s="2" t="s">
        <v>107</v>
      </c>
    </row>
    <row r="5" spans="1:15" x14ac:dyDescent="0.2">
      <c r="A5" s="1" t="s">
        <v>38</v>
      </c>
      <c r="B5" s="2" t="s">
        <v>150</v>
      </c>
      <c r="C5" s="2">
        <v>1</v>
      </c>
      <c r="D5" s="4">
        <v>10000000000</v>
      </c>
      <c r="E5" s="2" t="s">
        <v>49</v>
      </c>
      <c r="F5" s="2" t="s">
        <v>67</v>
      </c>
      <c r="G5" s="2">
        <v>0</v>
      </c>
      <c r="H5" s="2">
        <f>70.8/0.902</f>
        <v>78.492239467849217</v>
      </c>
      <c r="I5" s="2">
        <v>0.49</v>
      </c>
      <c r="J5" s="2">
        <v>0</v>
      </c>
      <c r="K5" s="2">
        <v>0</v>
      </c>
      <c r="L5" s="2">
        <v>20</v>
      </c>
      <c r="M5" s="2">
        <v>1</v>
      </c>
      <c r="N5" s="2">
        <v>5</v>
      </c>
      <c r="O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"/>
  <sheetViews>
    <sheetView zoomScale="60" zoomScaleNormal="60" workbookViewId="0">
      <selection activeCell="G38" sqref="G38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28</v>
      </c>
      <c r="B2" s="2" t="s">
        <v>64</v>
      </c>
      <c r="C2" s="2">
        <v>500</v>
      </c>
      <c r="D2" s="2">
        <v>4000</v>
      </c>
      <c r="E2" s="2" t="s">
        <v>49</v>
      </c>
      <c r="F2" s="2" t="s">
        <v>67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22</v>
      </c>
    </row>
    <row r="3" spans="1:15" x14ac:dyDescent="0.2">
      <c r="A3" s="1" t="s">
        <v>28</v>
      </c>
      <c r="B3" s="2" t="s">
        <v>64</v>
      </c>
      <c r="C3" s="2">
        <v>4000</v>
      </c>
      <c r="D3" s="2">
        <v>37000</v>
      </c>
      <c r="E3" s="2" t="s">
        <v>49</v>
      </c>
      <c r="F3" s="2" t="s">
        <v>67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22</v>
      </c>
    </row>
    <row r="4" spans="1:15" x14ac:dyDescent="0.2">
      <c r="A4" s="1" t="s">
        <v>28</v>
      </c>
      <c r="B4" s="2" t="s">
        <v>64</v>
      </c>
      <c r="C4" s="2">
        <v>37000</v>
      </c>
      <c r="D4" s="2">
        <v>375000</v>
      </c>
      <c r="E4" s="2" t="s">
        <v>49</v>
      </c>
      <c r="F4" s="2" t="s">
        <v>67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22</v>
      </c>
    </row>
    <row r="5" spans="1:15" x14ac:dyDescent="0.2">
      <c r="A5" s="1" t="s">
        <v>28</v>
      </c>
      <c r="B5" s="2" t="s">
        <v>64</v>
      </c>
      <c r="C5" s="2">
        <v>375000</v>
      </c>
      <c r="D5" s="4">
        <v>10000000000</v>
      </c>
      <c r="E5" s="2" t="s">
        <v>49</v>
      </c>
      <c r="F5" s="2" t="s">
        <v>67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zoomScale="80" zoomScaleNormal="80" workbookViewId="0">
      <selection activeCell="B19" sqref="B19"/>
    </sheetView>
  </sheetViews>
  <sheetFormatPr baseColWidth="10" defaultColWidth="9.1640625" defaultRowHeight="15" x14ac:dyDescent="0.2"/>
  <cols>
    <col min="1" max="1" width="40.33203125" customWidth="1"/>
    <col min="2" max="3" width="12.5" customWidth="1"/>
    <col min="4" max="5" width="9.5" bestFit="1" customWidth="1"/>
    <col min="6" max="6" width="8.5" customWidth="1"/>
    <col min="7" max="7" width="10.1640625" bestFit="1" customWidth="1"/>
    <col min="8" max="8" width="8.5" customWidth="1"/>
    <col min="14" max="14" width="10.1640625" bestFit="1" customWidth="1"/>
    <col min="18" max="18" width="10.1640625" bestFit="1" customWidth="1"/>
    <col min="19" max="19" width="10.6640625" customWidth="1"/>
    <col min="20" max="20" width="10.33203125" customWidth="1"/>
    <col min="21" max="21" width="9.33203125" customWidth="1"/>
    <col min="22" max="22" width="18.5" bestFit="1" customWidth="1"/>
    <col min="23" max="25" width="10.33203125" customWidth="1"/>
    <col min="26" max="26" width="19.1640625" bestFit="1" customWidth="1"/>
    <col min="257" max="257" width="40.33203125" customWidth="1"/>
    <col min="258" max="259" width="12.5" customWidth="1"/>
    <col min="260" max="261" width="9.5" bestFit="1" customWidth="1"/>
    <col min="262" max="262" width="8.5" customWidth="1"/>
    <col min="263" max="263" width="10.1640625" bestFit="1" customWidth="1"/>
    <col min="264" max="264" width="8.5" customWidth="1"/>
    <col min="270" max="270" width="10.1640625" bestFit="1" customWidth="1"/>
    <col min="274" max="274" width="10.1640625" bestFit="1" customWidth="1"/>
    <col min="275" max="275" width="10.6640625" customWidth="1"/>
    <col min="276" max="276" width="10.33203125" customWidth="1"/>
    <col min="277" max="277" width="9.33203125" customWidth="1"/>
    <col min="278" max="278" width="18.5" bestFit="1" customWidth="1"/>
    <col min="279" max="281" width="10.33203125" customWidth="1"/>
    <col min="282" max="282" width="19.1640625" bestFit="1" customWidth="1"/>
    <col min="513" max="513" width="40.33203125" customWidth="1"/>
    <col min="514" max="515" width="12.5" customWidth="1"/>
    <col min="516" max="517" width="9.5" bestFit="1" customWidth="1"/>
    <col min="518" max="518" width="8.5" customWidth="1"/>
    <col min="519" max="519" width="10.1640625" bestFit="1" customWidth="1"/>
    <col min="520" max="520" width="8.5" customWidth="1"/>
    <col min="526" max="526" width="10.1640625" bestFit="1" customWidth="1"/>
    <col min="530" max="530" width="10.1640625" bestFit="1" customWidth="1"/>
    <col min="531" max="531" width="10.6640625" customWidth="1"/>
    <col min="532" max="532" width="10.33203125" customWidth="1"/>
    <col min="533" max="533" width="9.33203125" customWidth="1"/>
    <col min="534" max="534" width="18.5" bestFit="1" customWidth="1"/>
    <col min="535" max="537" width="10.33203125" customWidth="1"/>
    <col min="538" max="538" width="19.1640625" bestFit="1" customWidth="1"/>
    <col min="769" max="769" width="40.33203125" customWidth="1"/>
    <col min="770" max="771" width="12.5" customWidth="1"/>
    <col min="772" max="773" width="9.5" bestFit="1" customWidth="1"/>
    <col min="774" max="774" width="8.5" customWidth="1"/>
    <col min="775" max="775" width="10.1640625" bestFit="1" customWidth="1"/>
    <col min="776" max="776" width="8.5" customWidth="1"/>
    <col min="782" max="782" width="10.1640625" bestFit="1" customWidth="1"/>
    <col min="786" max="786" width="10.1640625" bestFit="1" customWidth="1"/>
    <col min="787" max="787" width="10.6640625" customWidth="1"/>
    <col min="788" max="788" width="10.33203125" customWidth="1"/>
    <col min="789" max="789" width="9.33203125" customWidth="1"/>
    <col min="790" max="790" width="18.5" bestFit="1" customWidth="1"/>
    <col min="791" max="793" width="10.33203125" customWidth="1"/>
    <col min="794" max="794" width="19.1640625" bestFit="1" customWidth="1"/>
    <col min="1025" max="1025" width="40.33203125" customWidth="1"/>
    <col min="1026" max="1027" width="12.5" customWidth="1"/>
    <col min="1028" max="1029" width="9.5" bestFit="1" customWidth="1"/>
    <col min="1030" max="1030" width="8.5" customWidth="1"/>
    <col min="1031" max="1031" width="10.1640625" bestFit="1" customWidth="1"/>
    <col min="1032" max="1032" width="8.5" customWidth="1"/>
    <col min="1038" max="1038" width="10.1640625" bestFit="1" customWidth="1"/>
    <col min="1042" max="1042" width="10.1640625" bestFit="1" customWidth="1"/>
    <col min="1043" max="1043" width="10.6640625" customWidth="1"/>
    <col min="1044" max="1044" width="10.33203125" customWidth="1"/>
    <col min="1045" max="1045" width="9.33203125" customWidth="1"/>
    <col min="1046" max="1046" width="18.5" bestFit="1" customWidth="1"/>
    <col min="1047" max="1049" width="10.33203125" customWidth="1"/>
    <col min="1050" max="1050" width="19.1640625" bestFit="1" customWidth="1"/>
    <col min="1281" max="1281" width="40.33203125" customWidth="1"/>
    <col min="1282" max="1283" width="12.5" customWidth="1"/>
    <col min="1284" max="1285" width="9.5" bestFit="1" customWidth="1"/>
    <col min="1286" max="1286" width="8.5" customWidth="1"/>
    <col min="1287" max="1287" width="10.1640625" bestFit="1" customWidth="1"/>
    <col min="1288" max="1288" width="8.5" customWidth="1"/>
    <col min="1294" max="1294" width="10.1640625" bestFit="1" customWidth="1"/>
    <col min="1298" max="1298" width="10.1640625" bestFit="1" customWidth="1"/>
    <col min="1299" max="1299" width="10.6640625" customWidth="1"/>
    <col min="1300" max="1300" width="10.33203125" customWidth="1"/>
    <col min="1301" max="1301" width="9.33203125" customWidth="1"/>
    <col min="1302" max="1302" width="18.5" bestFit="1" customWidth="1"/>
    <col min="1303" max="1305" width="10.33203125" customWidth="1"/>
    <col min="1306" max="1306" width="19.1640625" bestFit="1" customWidth="1"/>
    <col min="1537" max="1537" width="40.33203125" customWidth="1"/>
    <col min="1538" max="1539" width="12.5" customWidth="1"/>
    <col min="1540" max="1541" width="9.5" bestFit="1" customWidth="1"/>
    <col min="1542" max="1542" width="8.5" customWidth="1"/>
    <col min="1543" max="1543" width="10.1640625" bestFit="1" customWidth="1"/>
    <col min="1544" max="1544" width="8.5" customWidth="1"/>
    <col min="1550" max="1550" width="10.1640625" bestFit="1" customWidth="1"/>
    <col min="1554" max="1554" width="10.1640625" bestFit="1" customWidth="1"/>
    <col min="1555" max="1555" width="10.6640625" customWidth="1"/>
    <col min="1556" max="1556" width="10.33203125" customWidth="1"/>
    <col min="1557" max="1557" width="9.33203125" customWidth="1"/>
    <col min="1558" max="1558" width="18.5" bestFit="1" customWidth="1"/>
    <col min="1559" max="1561" width="10.33203125" customWidth="1"/>
    <col min="1562" max="1562" width="19.1640625" bestFit="1" customWidth="1"/>
    <col min="1793" max="1793" width="40.33203125" customWidth="1"/>
    <col min="1794" max="1795" width="12.5" customWidth="1"/>
    <col min="1796" max="1797" width="9.5" bestFit="1" customWidth="1"/>
    <col min="1798" max="1798" width="8.5" customWidth="1"/>
    <col min="1799" max="1799" width="10.1640625" bestFit="1" customWidth="1"/>
    <col min="1800" max="1800" width="8.5" customWidth="1"/>
    <col min="1806" max="1806" width="10.1640625" bestFit="1" customWidth="1"/>
    <col min="1810" max="1810" width="10.1640625" bestFit="1" customWidth="1"/>
    <col min="1811" max="1811" width="10.6640625" customWidth="1"/>
    <col min="1812" max="1812" width="10.33203125" customWidth="1"/>
    <col min="1813" max="1813" width="9.33203125" customWidth="1"/>
    <col min="1814" max="1814" width="18.5" bestFit="1" customWidth="1"/>
    <col min="1815" max="1817" width="10.33203125" customWidth="1"/>
    <col min="1818" max="1818" width="19.1640625" bestFit="1" customWidth="1"/>
    <col min="2049" max="2049" width="40.33203125" customWidth="1"/>
    <col min="2050" max="2051" width="12.5" customWidth="1"/>
    <col min="2052" max="2053" width="9.5" bestFit="1" customWidth="1"/>
    <col min="2054" max="2054" width="8.5" customWidth="1"/>
    <col min="2055" max="2055" width="10.1640625" bestFit="1" customWidth="1"/>
    <col min="2056" max="2056" width="8.5" customWidth="1"/>
    <col min="2062" max="2062" width="10.1640625" bestFit="1" customWidth="1"/>
    <col min="2066" max="2066" width="10.1640625" bestFit="1" customWidth="1"/>
    <col min="2067" max="2067" width="10.6640625" customWidth="1"/>
    <col min="2068" max="2068" width="10.33203125" customWidth="1"/>
    <col min="2069" max="2069" width="9.33203125" customWidth="1"/>
    <col min="2070" max="2070" width="18.5" bestFit="1" customWidth="1"/>
    <col min="2071" max="2073" width="10.33203125" customWidth="1"/>
    <col min="2074" max="2074" width="19.1640625" bestFit="1" customWidth="1"/>
    <col min="2305" max="2305" width="40.33203125" customWidth="1"/>
    <col min="2306" max="2307" width="12.5" customWidth="1"/>
    <col min="2308" max="2309" width="9.5" bestFit="1" customWidth="1"/>
    <col min="2310" max="2310" width="8.5" customWidth="1"/>
    <col min="2311" max="2311" width="10.1640625" bestFit="1" customWidth="1"/>
    <col min="2312" max="2312" width="8.5" customWidth="1"/>
    <col min="2318" max="2318" width="10.1640625" bestFit="1" customWidth="1"/>
    <col min="2322" max="2322" width="10.1640625" bestFit="1" customWidth="1"/>
    <col min="2323" max="2323" width="10.6640625" customWidth="1"/>
    <col min="2324" max="2324" width="10.33203125" customWidth="1"/>
    <col min="2325" max="2325" width="9.33203125" customWidth="1"/>
    <col min="2326" max="2326" width="18.5" bestFit="1" customWidth="1"/>
    <col min="2327" max="2329" width="10.33203125" customWidth="1"/>
    <col min="2330" max="2330" width="19.1640625" bestFit="1" customWidth="1"/>
    <col min="2561" max="2561" width="40.33203125" customWidth="1"/>
    <col min="2562" max="2563" width="12.5" customWidth="1"/>
    <col min="2564" max="2565" width="9.5" bestFit="1" customWidth="1"/>
    <col min="2566" max="2566" width="8.5" customWidth="1"/>
    <col min="2567" max="2567" width="10.1640625" bestFit="1" customWidth="1"/>
    <col min="2568" max="2568" width="8.5" customWidth="1"/>
    <col min="2574" max="2574" width="10.1640625" bestFit="1" customWidth="1"/>
    <col min="2578" max="2578" width="10.1640625" bestFit="1" customWidth="1"/>
    <col min="2579" max="2579" width="10.6640625" customWidth="1"/>
    <col min="2580" max="2580" width="10.33203125" customWidth="1"/>
    <col min="2581" max="2581" width="9.33203125" customWidth="1"/>
    <col min="2582" max="2582" width="18.5" bestFit="1" customWidth="1"/>
    <col min="2583" max="2585" width="10.33203125" customWidth="1"/>
    <col min="2586" max="2586" width="19.1640625" bestFit="1" customWidth="1"/>
    <col min="2817" max="2817" width="40.33203125" customWidth="1"/>
    <col min="2818" max="2819" width="12.5" customWidth="1"/>
    <col min="2820" max="2821" width="9.5" bestFit="1" customWidth="1"/>
    <col min="2822" max="2822" width="8.5" customWidth="1"/>
    <col min="2823" max="2823" width="10.1640625" bestFit="1" customWidth="1"/>
    <col min="2824" max="2824" width="8.5" customWidth="1"/>
    <col min="2830" max="2830" width="10.1640625" bestFit="1" customWidth="1"/>
    <col min="2834" max="2834" width="10.1640625" bestFit="1" customWidth="1"/>
    <col min="2835" max="2835" width="10.6640625" customWidth="1"/>
    <col min="2836" max="2836" width="10.33203125" customWidth="1"/>
    <col min="2837" max="2837" width="9.33203125" customWidth="1"/>
    <col min="2838" max="2838" width="18.5" bestFit="1" customWidth="1"/>
    <col min="2839" max="2841" width="10.33203125" customWidth="1"/>
    <col min="2842" max="2842" width="19.1640625" bestFit="1" customWidth="1"/>
    <col min="3073" max="3073" width="40.33203125" customWidth="1"/>
    <col min="3074" max="3075" width="12.5" customWidth="1"/>
    <col min="3076" max="3077" width="9.5" bestFit="1" customWidth="1"/>
    <col min="3078" max="3078" width="8.5" customWidth="1"/>
    <col min="3079" max="3079" width="10.1640625" bestFit="1" customWidth="1"/>
    <col min="3080" max="3080" width="8.5" customWidth="1"/>
    <col min="3086" max="3086" width="10.1640625" bestFit="1" customWidth="1"/>
    <col min="3090" max="3090" width="10.1640625" bestFit="1" customWidth="1"/>
    <col min="3091" max="3091" width="10.6640625" customWidth="1"/>
    <col min="3092" max="3092" width="10.33203125" customWidth="1"/>
    <col min="3093" max="3093" width="9.33203125" customWidth="1"/>
    <col min="3094" max="3094" width="18.5" bestFit="1" customWidth="1"/>
    <col min="3095" max="3097" width="10.33203125" customWidth="1"/>
    <col min="3098" max="3098" width="19.1640625" bestFit="1" customWidth="1"/>
    <col min="3329" max="3329" width="40.33203125" customWidth="1"/>
    <col min="3330" max="3331" width="12.5" customWidth="1"/>
    <col min="3332" max="3333" width="9.5" bestFit="1" customWidth="1"/>
    <col min="3334" max="3334" width="8.5" customWidth="1"/>
    <col min="3335" max="3335" width="10.1640625" bestFit="1" customWidth="1"/>
    <col min="3336" max="3336" width="8.5" customWidth="1"/>
    <col min="3342" max="3342" width="10.1640625" bestFit="1" customWidth="1"/>
    <col min="3346" max="3346" width="10.1640625" bestFit="1" customWidth="1"/>
    <col min="3347" max="3347" width="10.6640625" customWidth="1"/>
    <col min="3348" max="3348" width="10.33203125" customWidth="1"/>
    <col min="3349" max="3349" width="9.33203125" customWidth="1"/>
    <col min="3350" max="3350" width="18.5" bestFit="1" customWidth="1"/>
    <col min="3351" max="3353" width="10.33203125" customWidth="1"/>
    <col min="3354" max="3354" width="19.1640625" bestFit="1" customWidth="1"/>
    <col min="3585" max="3585" width="40.33203125" customWidth="1"/>
    <col min="3586" max="3587" width="12.5" customWidth="1"/>
    <col min="3588" max="3589" width="9.5" bestFit="1" customWidth="1"/>
    <col min="3590" max="3590" width="8.5" customWidth="1"/>
    <col min="3591" max="3591" width="10.1640625" bestFit="1" customWidth="1"/>
    <col min="3592" max="3592" width="8.5" customWidth="1"/>
    <col min="3598" max="3598" width="10.1640625" bestFit="1" customWidth="1"/>
    <col min="3602" max="3602" width="10.1640625" bestFit="1" customWidth="1"/>
    <col min="3603" max="3603" width="10.6640625" customWidth="1"/>
    <col min="3604" max="3604" width="10.33203125" customWidth="1"/>
    <col min="3605" max="3605" width="9.33203125" customWidth="1"/>
    <col min="3606" max="3606" width="18.5" bestFit="1" customWidth="1"/>
    <col min="3607" max="3609" width="10.33203125" customWidth="1"/>
    <col min="3610" max="3610" width="19.1640625" bestFit="1" customWidth="1"/>
    <col min="3841" max="3841" width="40.33203125" customWidth="1"/>
    <col min="3842" max="3843" width="12.5" customWidth="1"/>
    <col min="3844" max="3845" width="9.5" bestFit="1" customWidth="1"/>
    <col min="3846" max="3846" width="8.5" customWidth="1"/>
    <col min="3847" max="3847" width="10.1640625" bestFit="1" customWidth="1"/>
    <col min="3848" max="3848" width="8.5" customWidth="1"/>
    <col min="3854" max="3854" width="10.1640625" bestFit="1" customWidth="1"/>
    <col min="3858" max="3858" width="10.1640625" bestFit="1" customWidth="1"/>
    <col min="3859" max="3859" width="10.6640625" customWidth="1"/>
    <col min="3860" max="3860" width="10.33203125" customWidth="1"/>
    <col min="3861" max="3861" width="9.33203125" customWidth="1"/>
    <col min="3862" max="3862" width="18.5" bestFit="1" customWidth="1"/>
    <col min="3863" max="3865" width="10.33203125" customWidth="1"/>
    <col min="3866" max="3866" width="19.1640625" bestFit="1" customWidth="1"/>
    <col min="4097" max="4097" width="40.33203125" customWidth="1"/>
    <col min="4098" max="4099" width="12.5" customWidth="1"/>
    <col min="4100" max="4101" width="9.5" bestFit="1" customWidth="1"/>
    <col min="4102" max="4102" width="8.5" customWidth="1"/>
    <col min="4103" max="4103" width="10.1640625" bestFit="1" customWidth="1"/>
    <col min="4104" max="4104" width="8.5" customWidth="1"/>
    <col min="4110" max="4110" width="10.1640625" bestFit="1" customWidth="1"/>
    <col min="4114" max="4114" width="10.1640625" bestFit="1" customWidth="1"/>
    <col min="4115" max="4115" width="10.6640625" customWidth="1"/>
    <col min="4116" max="4116" width="10.33203125" customWidth="1"/>
    <col min="4117" max="4117" width="9.33203125" customWidth="1"/>
    <col min="4118" max="4118" width="18.5" bestFit="1" customWidth="1"/>
    <col min="4119" max="4121" width="10.33203125" customWidth="1"/>
    <col min="4122" max="4122" width="19.1640625" bestFit="1" customWidth="1"/>
    <col min="4353" max="4353" width="40.33203125" customWidth="1"/>
    <col min="4354" max="4355" width="12.5" customWidth="1"/>
    <col min="4356" max="4357" width="9.5" bestFit="1" customWidth="1"/>
    <col min="4358" max="4358" width="8.5" customWidth="1"/>
    <col min="4359" max="4359" width="10.1640625" bestFit="1" customWidth="1"/>
    <col min="4360" max="4360" width="8.5" customWidth="1"/>
    <col min="4366" max="4366" width="10.1640625" bestFit="1" customWidth="1"/>
    <col min="4370" max="4370" width="10.1640625" bestFit="1" customWidth="1"/>
    <col min="4371" max="4371" width="10.6640625" customWidth="1"/>
    <col min="4372" max="4372" width="10.33203125" customWidth="1"/>
    <col min="4373" max="4373" width="9.33203125" customWidth="1"/>
    <col min="4374" max="4374" width="18.5" bestFit="1" customWidth="1"/>
    <col min="4375" max="4377" width="10.33203125" customWidth="1"/>
    <col min="4378" max="4378" width="19.1640625" bestFit="1" customWidth="1"/>
    <col min="4609" max="4609" width="40.33203125" customWidth="1"/>
    <col min="4610" max="4611" width="12.5" customWidth="1"/>
    <col min="4612" max="4613" width="9.5" bestFit="1" customWidth="1"/>
    <col min="4614" max="4614" width="8.5" customWidth="1"/>
    <col min="4615" max="4615" width="10.1640625" bestFit="1" customWidth="1"/>
    <col min="4616" max="4616" width="8.5" customWidth="1"/>
    <col min="4622" max="4622" width="10.1640625" bestFit="1" customWidth="1"/>
    <col min="4626" max="4626" width="10.1640625" bestFit="1" customWidth="1"/>
    <col min="4627" max="4627" width="10.6640625" customWidth="1"/>
    <col min="4628" max="4628" width="10.33203125" customWidth="1"/>
    <col min="4629" max="4629" width="9.33203125" customWidth="1"/>
    <col min="4630" max="4630" width="18.5" bestFit="1" customWidth="1"/>
    <col min="4631" max="4633" width="10.33203125" customWidth="1"/>
    <col min="4634" max="4634" width="19.1640625" bestFit="1" customWidth="1"/>
    <col min="4865" max="4865" width="40.33203125" customWidth="1"/>
    <col min="4866" max="4867" width="12.5" customWidth="1"/>
    <col min="4868" max="4869" width="9.5" bestFit="1" customWidth="1"/>
    <col min="4870" max="4870" width="8.5" customWidth="1"/>
    <col min="4871" max="4871" width="10.1640625" bestFit="1" customWidth="1"/>
    <col min="4872" max="4872" width="8.5" customWidth="1"/>
    <col min="4878" max="4878" width="10.1640625" bestFit="1" customWidth="1"/>
    <col min="4882" max="4882" width="10.1640625" bestFit="1" customWidth="1"/>
    <col min="4883" max="4883" width="10.6640625" customWidth="1"/>
    <col min="4884" max="4884" width="10.33203125" customWidth="1"/>
    <col min="4885" max="4885" width="9.33203125" customWidth="1"/>
    <col min="4886" max="4886" width="18.5" bestFit="1" customWidth="1"/>
    <col min="4887" max="4889" width="10.33203125" customWidth="1"/>
    <col min="4890" max="4890" width="19.1640625" bestFit="1" customWidth="1"/>
    <col min="5121" max="5121" width="40.33203125" customWidth="1"/>
    <col min="5122" max="5123" width="12.5" customWidth="1"/>
    <col min="5124" max="5125" width="9.5" bestFit="1" customWidth="1"/>
    <col min="5126" max="5126" width="8.5" customWidth="1"/>
    <col min="5127" max="5127" width="10.1640625" bestFit="1" customWidth="1"/>
    <col min="5128" max="5128" width="8.5" customWidth="1"/>
    <col min="5134" max="5134" width="10.1640625" bestFit="1" customWidth="1"/>
    <col min="5138" max="5138" width="10.1640625" bestFit="1" customWidth="1"/>
    <col min="5139" max="5139" width="10.6640625" customWidth="1"/>
    <col min="5140" max="5140" width="10.33203125" customWidth="1"/>
    <col min="5141" max="5141" width="9.33203125" customWidth="1"/>
    <col min="5142" max="5142" width="18.5" bestFit="1" customWidth="1"/>
    <col min="5143" max="5145" width="10.33203125" customWidth="1"/>
    <col min="5146" max="5146" width="19.1640625" bestFit="1" customWidth="1"/>
    <col min="5377" max="5377" width="40.33203125" customWidth="1"/>
    <col min="5378" max="5379" width="12.5" customWidth="1"/>
    <col min="5380" max="5381" width="9.5" bestFit="1" customWidth="1"/>
    <col min="5382" max="5382" width="8.5" customWidth="1"/>
    <col min="5383" max="5383" width="10.1640625" bestFit="1" customWidth="1"/>
    <col min="5384" max="5384" width="8.5" customWidth="1"/>
    <col min="5390" max="5390" width="10.1640625" bestFit="1" customWidth="1"/>
    <col min="5394" max="5394" width="10.1640625" bestFit="1" customWidth="1"/>
    <col min="5395" max="5395" width="10.6640625" customWidth="1"/>
    <col min="5396" max="5396" width="10.33203125" customWidth="1"/>
    <col min="5397" max="5397" width="9.33203125" customWidth="1"/>
    <col min="5398" max="5398" width="18.5" bestFit="1" customWidth="1"/>
    <col min="5399" max="5401" width="10.33203125" customWidth="1"/>
    <col min="5402" max="5402" width="19.1640625" bestFit="1" customWidth="1"/>
    <col min="5633" max="5633" width="40.33203125" customWidth="1"/>
    <col min="5634" max="5635" width="12.5" customWidth="1"/>
    <col min="5636" max="5637" width="9.5" bestFit="1" customWidth="1"/>
    <col min="5638" max="5638" width="8.5" customWidth="1"/>
    <col min="5639" max="5639" width="10.1640625" bestFit="1" customWidth="1"/>
    <col min="5640" max="5640" width="8.5" customWidth="1"/>
    <col min="5646" max="5646" width="10.1640625" bestFit="1" customWidth="1"/>
    <col min="5650" max="5650" width="10.1640625" bestFit="1" customWidth="1"/>
    <col min="5651" max="5651" width="10.6640625" customWidth="1"/>
    <col min="5652" max="5652" width="10.33203125" customWidth="1"/>
    <col min="5653" max="5653" width="9.33203125" customWidth="1"/>
    <col min="5654" max="5654" width="18.5" bestFit="1" customWidth="1"/>
    <col min="5655" max="5657" width="10.33203125" customWidth="1"/>
    <col min="5658" max="5658" width="19.1640625" bestFit="1" customWidth="1"/>
    <col min="5889" max="5889" width="40.33203125" customWidth="1"/>
    <col min="5890" max="5891" width="12.5" customWidth="1"/>
    <col min="5892" max="5893" width="9.5" bestFit="1" customWidth="1"/>
    <col min="5894" max="5894" width="8.5" customWidth="1"/>
    <col min="5895" max="5895" width="10.1640625" bestFit="1" customWidth="1"/>
    <col min="5896" max="5896" width="8.5" customWidth="1"/>
    <col min="5902" max="5902" width="10.1640625" bestFit="1" customWidth="1"/>
    <col min="5906" max="5906" width="10.1640625" bestFit="1" customWidth="1"/>
    <col min="5907" max="5907" width="10.6640625" customWidth="1"/>
    <col min="5908" max="5908" width="10.33203125" customWidth="1"/>
    <col min="5909" max="5909" width="9.33203125" customWidth="1"/>
    <col min="5910" max="5910" width="18.5" bestFit="1" customWidth="1"/>
    <col min="5911" max="5913" width="10.33203125" customWidth="1"/>
    <col min="5914" max="5914" width="19.1640625" bestFit="1" customWidth="1"/>
    <col min="6145" max="6145" width="40.33203125" customWidth="1"/>
    <col min="6146" max="6147" width="12.5" customWidth="1"/>
    <col min="6148" max="6149" width="9.5" bestFit="1" customWidth="1"/>
    <col min="6150" max="6150" width="8.5" customWidth="1"/>
    <col min="6151" max="6151" width="10.1640625" bestFit="1" customWidth="1"/>
    <col min="6152" max="6152" width="8.5" customWidth="1"/>
    <col min="6158" max="6158" width="10.1640625" bestFit="1" customWidth="1"/>
    <col min="6162" max="6162" width="10.1640625" bestFit="1" customWidth="1"/>
    <col min="6163" max="6163" width="10.6640625" customWidth="1"/>
    <col min="6164" max="6164" width="10.33203125" customWidth="1"/>
    <col min="6165" max="6165" width="9.33203125" customWidth="1"/>
    <col min="6166" max="6166" width="18.5" bestFit="1" customWidth="1"/>
    <col min="6167" max="6169" width="10.33203125" customWidth="1"/>
    <col min="6170" max="6170" width="19.1640625" bestFit="1" customWidth="1"/>
    <col min="6401" max="6401" width="40.33203125" customWidth="1"/>
    <col min="6402" max="6403" width="12.5" customWidth="1"/>
    <col min="6404" max="6405" width="9.5" bestFit="1" customWidth="1"/>
    <col min="6406" max="6406" width="8.5" customWidth="1"/>
    <col min="6407" max="6407" width="10.1640625" bestFit="1" customWidth="1"/>
    <col min="6408" max="6408" width="8.5" customWidth="1"/>
    <col min="6414" max="6414" width="10.1640625" bestFit="1" customWidth="1"/>
    <col min="6418" max="6418" width="10.1640625" bestFit="1" customWidth="1"/>
    <col min="6419" max="6419" width="10.6640625" customWidth="1"/>
    <col min="6420" max="6420" width="10.33203125" customWidth="1"/>
    <col min="6421" max="6421" width="9.33203125" customWidth="1"/>
    <col min="6422" max="6422" width="18.5" bestFit="1" customWidth="1"/>
    <col min="6423" max="6425" width="10.33203125" customWidth="1"/>
    <col min="6426" max="6426" width="19.1640625" bestFit="1" customWidth="1"/>
    <col min="6657" max="6657" width="40.33203125" customWidth="1"/>
    <col min="6658" max="6659" width="12.5" customWidth="1"/>
    <col min="6660" max="6661" width="9.5" bestFit="1" customWidth="1"/>
    <col min="6662" max="6662" width="8.5" customWidth="1"/>
    <col min="6663" max="6663" width="10.1640625" bestFit="1" customWidth="1"/>
    <col min="6664" max="6664" width="8.5" customWidth="1"/>
    <col min="6670" max="6670" width="10.1640625" bestFit="1" customWidth="1"/>
    <col min="6674" max="6674" width="10.1640625" bestFit="1" customWidth="1"/>
    <col min="6675" max="6675" width="10.6640625" customWidth="1"/>
    <col min="6676" max="6676" width="10.33203125" customWidth="1"/>
    <col min="6677" max="6677" width="9.33203125" customWidth="1"/>
    <col min="6678" max="6678" width="18.5" bestFit="1" customWidth="1"/>
    <col min="6679" max="6681" width="10.33203125" customWidth="1"/>
    <col min="6682" max="6682" width="19.1640625" bestFit="1" customWidth="1"/>
    <col min="6913" max="6913" width="40.33203125" customWidth="1"/>
    <col min="6914" max="6915" width="12.5" customWidth="1"/>
    <col min="6916" max="6917" width="9.5" bestFit="1" customWidth="1"/>
    <col min="6918" max="6918" width="8.5" customWidth="1"/>
    <col min="6919" max="6919" width="10.1640625" bestFit="1" customWidth="1"/>
    <col min="6920" max="6920" width="8.5" customWidth="1"/>
    <col min="6926" max="6926" width="10.1640625" bestFit="1" customWidth="1"/>
    <col min="6930" max="6930" width="10.1640625" bestFit="1" customWidth="1"/>
    <col min="6931" max="6931" width="10.6640625" customWidth="1"/>
    <col min="6932" max="6932" width="10.33203125" customWidth="1"/>
    <col min="6933" max="6933" width="9.33203125" customWidth="1"/>
    <col min="6934" max="6934" width="18.5" bestFit="1" customWidth="1"/>
    <col min="6935" max="6937" width="10.33203125" customWidth="1"/>
    <col min="6938" max="6938" width="19.1640625" bestFit="1" customWidth="1"/>
    <col min="7169" max="7169" width="40.33203125" customWidth="1"/>
    <col min="7170" max="7171" width="12.5" customWidth="1"/>
    <col min="7172" max="7173" width="9.5" bestFit="1" customWidth="1"/>
    <col min="7174" max="7174" width="8.5" customWidth="1"/>
    <col min="7175" max="7175" width="10.1640625" bestFit="1" customWidth="1"/>
    <col min="7176" max="7176" width="8.5" customWidth="1"/>
    <col min="7182" max="7182" width="10.1640625" bestFit="1" customWidth="1"/>
    <col min="7186" max="7186" width="10.1640625" bestFit="1" customWidth="1"/>
    <col min="7187" max="7187" width="10.6640625" customWidth="1"/>
    <col min="7188" max="7188" width="10.33203125" customWidth="1"/>
    <col min="7189" max="7189" width="9.33203125" customWidth="1"/>
    <col min="7190" max="7190" width="18.5" bestFit="1" customWidth="1"/>
    <col min="7191" max="7193" width="10.33203125" customWidth="1"/>
    <col min="7194" max="7194" width="19.1640625" bestFit="1" customWidth="1"/>
    <col min="7425" max="7425" width="40.33203125" customWidth="1"/>
    <col min="7426" max="7427" width="12.5" customWidth="1"/>
    <col min="7428" max="7429" width="9.5" bestFit="1" customWidth="1"/>
    <col min="7430" max="7430" width="8.5" customWidth="1"/>
    <col min="7431" max="7431" width="10.1640625" bestFit="1" customWidth="1"/>
    <col min="7432" max="7432" width="8.5" customWidth="1"/>
    <col min="7438" max="7438" width="10.1640625" bestFit="1" customWidth="1"/>
    <col min="7442" max="7442" width="10.1640625" bestFit="1" customWidth="1"/>
    <col min="7443" max="7443" width="10.6640625" customWidth="1"/>
    <col min="7444" max="7444" width="10.33203125" customWidth="1"/>
    <col min="7445" max="7445" width="9.33203125" customWidth="1"/>
    <col min="7446" max="7446" width="18.5" bestFit="1" customWidth="1"/>
    <col min="7447" max="7449" width="10.33203125" customWidth="1"/>
    <col min="7450" max="7450" width="19.1640625" bestFit="1" customWidth="1"/>
    <col min="7681" max="7681" width="40.33203125" customWidth="1"/>
    <col min="7682" max="7683" width="12.5" customWidth="1"/>
    <col min="7684" max="7685" width="9.5" bestFit="1" customWidth="1"/>
    <col min="7686" max="7686" width="8.5" customWidth="1"/>
    <col min="7687" max="7687" width="10.1640625" bestFit="1" customWidth="1"/>
    <col min="7688" max="7688" width="8.5" customWidth="1"/>
    <col min="7694" max="7694" width="10.1640625" bestFit="1" customWidth="1"/>
    <col min="7698" max="7698" width="10.1640625" bestFit="1" customWidth="1"/>
    <col min="7699" max="7699" width="10.6640625" customWidth="1"/>
    <col min="7700" max="7700" width="10.33203125" customWidth="1"/>
    <col min="7701" max="7701" width="9.33203125" customWidth="1"/>
    <col min="7702" max="7702" width="18.5" bestFit="1" customWidth="1"/>
    <col min="7703" max="7705" width="10.33203125" customWidth="1"/>
    <col min="7706" max="7706" width="19.1640625" bestFit="1" customWidth="1"/>
    <col min="7937" max="7937" width="40.33203125" customWidth="1"/>
    <col min="7938" max="7939" width="12.5" customWidth="1"/>
    <col min="7940" max="7941" width="9.5" bestFit="1" customWidth="1"/>
    <col min="7942" max="7942" width="8.5" customWidth="1"/>
    <col min="7943" max="7943" width="10.1640625" bestFit="1" customWidth="1"/>
    <col min="7944" max="7944" width="8.5" customWidth="1"/>
    <col min="7950" max="7950" width="10.1640625" bestFit="1" customWidth="1"/>
    <col min="7954" max="7954" width="10.1640625" bestFit="1" customWidth="1"/>
    <col min="7955" max="7955" width="10.6640625" customWidth="1"/>
    <col min="7956" max="7956" width="10.33203125" customWidth="1"/>
    <col min="7957" max="7957" width="9.33203125" customWidth="1"/>
    <col min="7958" max="7958" width="18.5" bestFit="1" customWidth="1"/>
    <col min="7959" max="7961" width="10.33203125" customWidth="1"/>
    <col min="7962" max="7962" width="19.1640625" bestFit="1" customWidth="1"/>
    <col min="8193" max="8193" width="40.33203125" customWidth="1"/>
    <col min="8194" max="8195" width="12.5" customWidth="1"/>
    <col min="8196" max="8197" width="9.5" bestFit="1" customWidth="1"/>
    <col min="8198" max="8198" width="8.5" customWidth="1"/>
    <col min="8199" max="8199" width="10.1640625" bestFit="1" customWidth="1"/>
    <col min="8200" max="8200" width="8.5" customWidth="1"/>
    <col min="8206" max="8206" width="10.1640625" bestFit="1" customWidth="1"/>
    <col min="8210" max="8210" width="10.1640625" bestFit="1" customWidth="1"/>
    <col min="8211" max="8211" width="10.6640625" customWidth="1"/>
    <col min="8212" max="8212" width="10.33203125" customWidth="1"/>
    <col min="8213" max="8213" width="9.33203125" customWidth="1"/>
    <col min="8214" max="8214" width="18.5" bestFit="1" customWidth="1"/>
    <col min="8215" max="8217" width="10.33203125" customWidth="1"/>
    <col min="8218" max="8218" width="19.1640625" bestFit="1" customWidth="1"/>
    <col min="8449" max="8449" width="40.33203125" customWidth="1"/>
    <col min="8450" max="8451" width="12.5" customWidth="1"/>
    <col min="8452" max="8453" width="9.5" bestFit="1" customWidth="1"/>
    <col min="8454" max="8454" width="8.5" customWidth="1"/>
    <col min="8455" max="8455" width="10.1640625" bestFit="1" customWidth="1"/>
    <col min="8456" max="8456" width="8.5" customWidth="1"/>
    <col min="8462" max="8462" width="10.1640625" bestFit="1" customWidth="1"/>
    <col min="8466" max="8466" width="10.1640625" bestFit="1" customWidth="1"/>
    <col min="8467" max="8467" width="10.6640625" customWidth="1"/>
    <col min="8468" max="8468" width="10.33203125" customWidth="1"/>
    <col min="8469" max="8469" width="9.33203125" customWidth="1"/>
    <col min="8470" max="8470" width="18.5" bestFit="1" customWidth="1"/>
    <col min="8471" max="8473" width="10.33203125" customWidth="1"/>
    <col min="8474" max="8474" width="19.1640625" bestFit="1" customWidth="1"/>
    <col min="8705" max="8705" width="40.33203125" customWidth="1"/>
    <col min="8706" max="8707" width="12.5" customWidth="1"/>
    <col min="8708" max="8709" width="9.5" bestFit="1" customWidth="1"/>
    <col min="8710" max="8710" width="8.5" customWidth="1"/>
    <col min="8711" max="8711" width="10.1640625" bestFit="1" customWidth="1"/>
    <col min="8712" max="8712" width="8.5" customWidth="1"/>
    <col min="8718" max="8718" width="10.1640625" bestFit="1" customWidth="1"/>
    <col min="8722" max="8722" width="10.1640625" bestFit="1" customWidth="1"/>
    <col min="8723" max="8723" width="10.6640625" customWidth="1"/>
    <col min="8724" max="8724" width="10.33203125" customWidth="1"/>
    <col min="8725" max="8725" width="9.33203125" customWidth="1"/>
    <col min="8726" max="8726" width="18.5" bestFit="1" customWidth="1"/>
    <col min="8727" max="8729" width="10.33203125" customWidth="1"/>
    <col min="8730" max="8730" width="19.1640625" bestFit="1" customWidth="1"/>
    <col min="8961" max="8961" width="40.33203125" customWidth="1"/>
    <col min="8962" max="8963" width="12.5" customWidth="1"/>
    <col min="8964" max="8965" width="9.5" bestFit="1" customWidth="1"/>
    <col min="8966" max="8966" width="8.5" customWidth="1"/>
    <col min="8967" max="8967" width="10.1640625" bestFit="1" customWidth="1"/>
    <col min="8968" max="8968" width="8.5" customWidth="1"/>
    <col min="8974" max="8974" width="10.1640625" bestFit="1" customWidth="1"/>
    <col min="8978" max="8978" width="10.1640625" bestFit="1" customWidth="1"/>
    <col min="8979" max="8979" width="10.6640625" customWidth="1"/>
    <col min="8980" max="8980" width="10.33203125" customWidth="1"/>
    <col min="8981" max="8981" width="9.33203125" customWidth="1"/>
    <col min="8982" max="8982" width="18.5" bestFit="1" customWidth="1"/>
    <col min="8983" max="8985" width="10.33203125" customWidth="1"/>
    <col min="8986" max="8986" width="19.1640625" bestFit="1" customWidth="1"/>
    <col min="9217" max="9217" width="40.33203125" customWidth="1"/>
    <col min="9218" max="9219" width="12.5" customWidth="1"/>
    <col min="9220" max="9221" width="9.5" bestFit="1" customWidth="1"/>
    <col min="9222" max="9222" width="8.5" customWidth="1"/>
    <col min="9223" max="9223" width="10.1640625" bestFit="1" customWidth="1"/>
    <col min="9224" max="9224" width="8.5" customWidth="1"/>
    <col min="9230" max="9230" width="10.1640625" bestFit="1" customWidth="1"/>
    <col min="9234" max="9234" width="10.1640625" bestFit="1" customWidth="1"/>
    <col min="9235" max="9235" width="10.6640625" customWidth="1"/>
    <col min="9236" max="9236" width="10.33203125" customWidth="1"/>
    <col min="9237" max="9237" width="9.33203125" customWidth="1"/>
    <col min="9238" max="9238" width="18.5" bestFit="1" customWidth="1"/>
    <col min="9239" max="9241" width="10.33203125" customWidth="1"/>
    <col min="9242" max="9242" width="19.1640625" bestFit="1" customWidth="1"/>
    <col min="9473" max="9473" width="40.33203125" customWidth="1"/>
    <col min="9474" max="9475" width="12.5" customWidth="1"/>
    <col min="9476" max="9477" width="9.5" bestFit="1" customWidth="1"/>
    <col min="9478" max="9478" width="8.5" customWidth="1"/>
    <col min="9479" max="9479" width="10.1640625" bestFit="1" customWidth="1"/>
    <col min="9480" max="9480" width="8.5" customWidth="1"/>
    <col min="9486" max="9486" width="10.1640625" bestFit="1" customWidth="1"/>
    <col min="9490" max="9490" width="10.1640625" bestFit="1" customWidth="1"/>
    <col min="9491" max="9491" width="10.6640625" customWidth="1"/>
    <col min="9492" max="9492" width="10.33203125" customWidth="1"/>
    <col min="9493" max="9493" width="9.33203125" customWidth="1"/>
    <col min="9494" max="9494" width="18.5" bestFit="1" customWidth="1"/>
    <col min="9495" max="9497" width="10.33203125" customWidth="1"/>
    <col min="9498" max="9498" width="19.1640625" bestFit="1" customWidth="1"/>
    <col min="9729" max="9729" width="40.33203125" customWidth="1"/>
    <col min="9730" max="9731" width="12.5" customWidth="1"/>
    <col min="9732" max="9733" width="9.5" bestFit="1" customWidth="1"/>
    <col min="9734" max="9734" width="8.5" customWidth="1"/>
    <col min="9735" max="9735" width="10.1640625" bestFit="1" customWidth="1"/>
    <col min="9736" max="9736" width="8.5" customWidth="1"/>
    <col min="9742" max="9742" width="10.1640625" bestFit="1" customWidth="1"/>
    <col min="9746" max="9746" width="10.1640625" bestFit="1" customWidth="1"/>
    <col min="9747" max="9747" width="10.6640625" customWidth="1"/>
    <col min="9748" max="9748" width="10.33203125" customWidth="1"/>
    <col min="9749" max="9749" width="9.33203125" customWidth="1"/>
    <col min="9750" max="9750" width="18.5" bestFit="1" customWidth="1"/>
    <col min="9751" max="9753" width="10.33203125" customWidth="1"/>
    <col min="9754" max="9754" width="19.1640625" bestFit="1" customWidth="1"/>
    <col min="9985" max="9985" width="40.33203125" customWidth="1"/>
    <col min="9986" max="9987" width="12.5" customWidth="1"/>
    <col min="9988" max="9989" width="9.5" bestFit="1" customWidth="1"/>
    <col min="9990" max="9990" width="8.5" customWidth="1"/>
    <col min="9991" max="9991" width="10.1640625" bestFit="1" customWidth="1"/>
    <col min="9992" max="9992" width="8.5" customWidth="1"/>
    <col min="9998" max="9998" width="10.1640625" bestFit="1" customWidth="1"/>
    <col min="10002" max="10002" width="10.1640625" bestFit="1" customWidth="1"/>
    <col min="10003" max="10003" width="10.6640625" customWidth="1"/>
    <col min="10004" max="10004" width="10.33203125" customWidth="1"/>
    <col min="10005" max="10005" width="9.33203125" customWidth="1"/>
    <col min="10006" max="10006" width="18.5" bestFit="1" customWidth="1"/>
    <col min="10007" max="10009" width="10.33203125" customWidth="1"/>
    <col min="10010" max="10010" width="19.1640625" bestFit="1" customWidth="1"/>
    <col min="10241" max="10241" width="40.33203125" customWidth="1"/>
    <col min="10242" max="10243" width="12.5" customWidth="1"/>
    <col min="10244" max="10245" width="9.5" bestFit="1" customWidth="1"/>
    <col min="10246" max="10246" width="8.5" customWidth="1"/>
    <col min="10247" max="10247" width="10.1640625" bestFit="1" customWidth="1"/>
    <col min="10248" max="10248" width="8.5" customWidth="1"/>
    <col min="10254" max="10254" width="10.1640625" bestFit="1" customWidth="1"/>
    <col min="10258" max="10258" width="10.1640625" bestFit="1" customWidth="1"/>
    <col min="10259" max="10259" width="10.6640625" customWidth="1"/>
    <col min="10260" max="10260" width="10.33203125" customWidth="1"/>
    <col min="10261" max="10261" width="9.33203125" customWidth="1"/>
    <col min="10262" max="10262" width="18.5" bestFit="1" customWidth="1"/>
    <col min="10263" max="10265" width="10.33203125" customWidth="1"/>
    <col min="10266" max="10266" width="19.1640625" bestFit="1" customWidth="1"/>
    <col min="10497" max="10497" width="40.33203125" customWidth="1"/>
    <col min="10498" max="10499" width="12.5" customWidth="1"/>
    <col min="10500" max="10501" width="9.5" bestFit="1" customWidth="1"/>
    <col min="10502" max="10502" width="8.5" customWidth="1"/>
    <col min="10503" max="10503" width="10.1640625" bestFit="1" customWidth="1"/>
    <col min="10504" max="10504" width="8.5" customWidth="1"/>
    <col min="10510" max="10510" width="10.1640625" bestFit="1" customWidth="1"/>
    <col min="10514" max="10514" width="10.1640625" bestFit="1" customWidth="1"/>
    <col min="10515" max="10515" width="10.6640625" customWidth="1"/>
    <col min="10516" max="10516" width="10.33203125" customWidth="1"/>
    <col min="10517" max="10517" width="9.33203125" customWidth="1"/>
    <col min="10518" max="10518" width="18.5" bestFit="1" customWidth="1"/>
    <col min="10519" max="10521" width="10.33203125" customWidth="1"/>
    <col min="10522" max="10522" width="19.1640625" bestFit="1" customWidth="1"/>
    <col min="10753" max="10753" width="40.33203125" customWidth="1"/>
    <col min="10754" max="10755" width="12.5" customWidth="1"/>
    <col min="10756" max="10757" width="9.5" bestFit="1" customWidth="1"/>
    <col min="10758" max="10758" width="8.5" customWidth="1"/>
    <col min="10759" max="10759" width="10.1640625" bestFit="1" customWidth="1"/>
    <col min="10760" max="10760" width="8.5" customWidth="1"/>
    <col min="10766" max="10766" width="10.1640625" bestFit="1" customWidth="1"/>
    <col min="10770" max="10770" width="10.1640625" bestFit="1" customWidth="1"/>
    <col min="10771" max="10771" width="10.6640625" customWidth="1"/>
    <col min="10772" max="10772" width="10.33203125" customWidth="1"/>
    <col min="10773" max="10773" width="9.33203125" customWidth="1"/>
    <col min="10774" max="10774" width="18.5" bestFit="1" customWidth="1"/>
    <col min="10775" max="10777" width="10.33203125" customWidth="1"/>
    <col min="10778" max="10778" width="19.1640625" bestFit="1" customWidth="1"/>
    <col min="11009" max="11009" width="40.33203125" customWidth="1"/>
    <col min="11010" max="11011" width="12.5" customWidth="1"/>
    <col min="11012" max="11013" width="9.5" bestFit="1" customWidth="1"/>
    <col min="11014" max="11014" width="8.5" customWidth="1"/>
    <col min="11015" max="11015" width="10.1640625" bestFit="1" customWidth="1"/>
    <col min="11016" max="11016" width="8.5" customWidth="1"/>
    <col min="11022" max="11022" width="10.1640625" bestFit="1" customWidth="1"/>
    <col min="11026" max="11026" width="10.1640625" bestFit="1" customWidth="1"/>
    <col min="11027" max="11027" width="10.6640625" customWidth="1"/>
    <col min="11028" max="11028" width="10.33203125" customWidth="1"/>
    <col min="11029" max="11029" width="9.33203125" customWidth="1"/>
    <col min="11030" max="11030" width="18.5" bestFit="1" customWidth="1"/>
    <col min="11031" max="11033" width="10.33203125" customWidth="1"/>
    <col min="11034" max="11034" width="19.1640625" bestFit="1" customWidth="1"/>
    <col min="11265" max="11265" width="40.33203125" customWidth="1"/>
    <col min="11266" max="11267" width="12.5" customWidth="1"/>
    <col min="11268" max="11269" width="9.5" bestFit="1" customWidth="1"/>
    <col min="11270" max="11270" width="8.5" customWidth="1"/>
    <col min="11271" max="11271" width="10.1640625" bestFit="1" customWidth="1"/>
    <col min="11272" max="11272" width="8.5" customWidth="1"/>
    <col min="11278" max="11278" width="10.1640625" bestFit="1" customWidth="1"/>
    <col min="11282" max="11282" width="10.1640625" bestFit="1" customWidth="1"/>
    <col min="11283" max="11283" width="10.6640625" customWidth="1"/>
    <col min="11284" max="11284" width="10.33203125" customWidth="1"/>
    <col min="11285" max="11285" width="9.33203125" customWidth="1"/>
    <col min="11286" max="11286" width="18.5" bestFit="1" customWidth="1"/>
    <col min="11287" max="11289" width="10.33203125" customWidth="1"/>
    <col min="11290" max="11290" width="19.1640625" bestFit="1" customWidth="1"/>
    <col min="11521" max="11521" width="40.33203125" customWidth="1"/>
    <col min="11522" max="11523" width="12.5" customWidth="1"/>
    <col min="11524" max="11525" width="9.5" bestFit="1" customWidth="1"/>
    <col min="11526" max="11526" width="8.5" customWidth="1"/>
    <col min="11527" max="11527" width="10.1640625" bestFit="1" customWidth="1"/>
    <col min="11528" max="11528" width="8.5" customWidth="1"/>
    <col min="11534" max="11534" width="10.1640625" bestFit="1" customWidth="1"/>
    <col min="11538" max="11538" width="10.1640625" bestFit="1" customWidth="1"/>
    <col min="11539" max="11539" width="10.6640625" customWidth="1"/>
    <col min="11540" max="11540" width="10.33203125" customWidth="1"/>
    <col min="11541" max="11541" width="9.33203125" customWidth="1"/>
    <col min="11542" max="11542" width="18.5" bestFit="1" customWidth="1"/>
    <col min="11543" max="11545" width="10.33203125" customWidth="1"/>
    <col min="11546" max="11546" width="19.1640625" bestFit="1" customWidth="1"/>
    <col min="11777" max="11777" width="40.33203125" customWidth="1"/>
    <col min="11778" max="11779" width="12.5" customWidth="1"/>
    <col min="11780" max="11781" width="9.5" bestFit="1" customWidth="1"/>
    <col min="11782" max="11782" width="8.5" customWidth="1"/>
    <col min="11783" max="11783" width="10.1640625" bestFit="1" customWidth="1"/>
    <col min="11784" max="11784" width="8.5" customWidth="1"/>
    <col min="11790" max="11790" width="10.1640625" bestFit="1" customWidth="1"/>
    <col min="11794" max="11794" width="10.1640625" bestFit="1" customWidth="1"/>
    <col min="11795" max="11795" width="10.6640625" customWidth="1"/>
    <col min="11796" max="11796" width="10.33203125" customWidth="1"/>
    <col min="11797" max="11797" width="9.33203125" customWidth="1"/>
    <col min="11798" max="11798" width="18.5" bestFit="1" customWidth="1"/>
    <col min="11799" max="11801" width="10.33203125" customWidth="1"/>
    <col min="11802" max="11802" width="19.1640625" bestFit="1" customWidth="1"/>
    <col min="12033" max="12033" width="40.33203125" customWidth="1"/>
    <col min="12034" max="12035" width="12.5" customWidth="1"/>
    <col min="12036" max="12037" width="9.5" bestFit="1" customWidth="1"/>
    <col min="12038" max="12038" width="8.5" customWidth="1"/>
    <col min="12039" max="12039" width="10.1640625" bestFit="1" customWidth="1"/>
    <col min="12040" max="12040" width="8.5" customWidth="1"/>
    <col min="12046" max="12046" width="10.1640625" bestFit="1" customWidth="1"/>
    <col min="12050" max="12050" width="10.1640625" bestFit="1" customWidth="1"/>
    <col min="12051" max="12051" width="10.6640625" customWidth="1"/>
    <col min="12052" max="12052" width="10.33203125" customWidth="1"/>
    <col min="12053" max="12053" width="9.33203125" customWidth="1"/>
    <col min="12054" max="12054" width="18.5" bestFit="1" customWidth="1"/>
    <col min="12055" max="12057" width="10.33203125" customWidth="1"/>
    <col min="12058" max="12058" width="19.1640625" bestFit="1" customWidth="1"/>
    <col min="12289" max="12289" width="40.33203125" customWidth="1"/>
    <col min="12290" max="12291" width="12.5" customWidth="1"/>
    <col min="12292" max="12293" width="9.5" bestFit="1" customWidth="1"/>
    <col min="12294" max="12294" width="8.5" customWidth="1"/>
    <col min="12295" max="12295" width="10.1640625" bestFit="1" customWidth="1"/>
    <col min="12296" max="12296" width="8.5" customWidth="1"/>
    <col min="12302" max="12302" width="10.1640625" bestFit="1" customWidth="1"/>
    <col min="12306" max="12306" width="10.1640625" bestFit="1" customWidth="1"/>
    <col min="12307" max="12307" width="10.6640625" customWidth="1"/>
    <col min="12308" max="12308" width="10.33203125" customWidth="1"/>
    <col min="12309" max="12309" width="9.33203125" customWidth="1"/>
    <col min="12310" max="12310" width="18.5" bestFit="1" customWidth="1"/>
    <col min="12311" max="12313" width="10.33203125" customWidth="1"/>
    <col min="12314" max="12314" width="19.1640625" bestFit="1" customWidth="1"/>
    <col min="12545" max="12545" width="40.33203125" customWidth="1"/>
    <col min="12546" max="12547" width="12.5" customWidth="1"/>
    <col min="12548" max="12549" width="9.5" bestFit="1" customWidth="1"/>
    <col min="12550" max="12550" width="8.5" customWidth="1"/>
    <col min="12551" max="12551" width="10.1640625" bestFit="1" customWidth="1"/>
    <col min="12552" max="12552" width="8.5" customWidth="1"/>
    <col min="12558" max="12558" width="10.1640625" bestFit="1" customWidth="1"/>
    <col min="12562" max="12562" width="10.1640625" bestFit="1" customWidth="1"/>
    <col min="12563" max="12563" width="10.6640625" customWidth="1"/>
    <col min="12564" max="12564" width="10.33203125" customWidth="1"/>
    <col min="12565" max="12565" width="9.33203125" customWidth="1"/>
    <col min="12566" max="12566" width="18.5" bestFit="1" customWidth="1"/>
    <col min="12567" max="12569" width="10.33203125" customWidth="1"/>
    <col min="12570" max="12570" width="19.1640625" bestFit="1" customWidth="1"/>
    <col min="12801" max="12801" width="40.33203125" customWidth="1"/>
    <col min="12802" max="12803" width="12.5" customWidth="1"/>
    <col min="12804" max="12805" width="9.5" bestFit="1" customWidth="1"/>
    <col min="12806" max="12806" width="8.5" customWidth="1"/>
    <col min="12807" max="12807" width="10.1640625" bestFit="1" customWidth="1"/>
    <col min="12808" max="12808" width="8.5" customWidth="1"/>
    <col min="12814" max="12814" width="10.1640625" bestFit="1" customWidth="1"/>
    <col min="12818" max="12818" width="10.1640625" bestFit="1" customWidth="1"/>
    <col min="12819" max="12819" width="10.6640625" customWidth="1"/>
    <col min="12820" max="12820" width="10.33203125" customWidth="1"/>
    <col min="12821" max="12821" width="9.33203125" customWidth="1"/>
    <col min="12822" max="12822" width="18.5" bestFit="1" customWidth="1"/>
    <col min="12823" max="12825" width="10.33203125" customWidth="1"/>
    <col min="12826" max="12826" width="19.1640625" bestFit="1" customWidth="1"/>
    <col min="13057" max="13057" width="40.33203125" customWidth="1"/>
    <col min="13058" max="13059" width="12.5" customWidth="1"/>
    <col min="13060" max="13061" width="9.5" bestFit="1" customWidth="1"/>
    <col min="13062" max="13062" width="8.5" customWidth="1"/>
    <col min="13063" max="13063" width="10.1640625" bestFit="1" customWidth="1"/>
    <col min="13064" max="13064" width="8.5" customWidth="1"/>
    <col min="13070" max="13070" width="10.1640625" bestFit="1" customWidth="1"/>
    <col min="13074" max="13074" width="10.1640625" bestFit="1" customWidth="1"/>
    <col min="13075" max="13075" width="10.6640625" customWidth="1"/>
    <col min="13076" max="13076" width="10.33203125" customWidth="1"/>
    <col min="13077" max="13077" width="9.33203125" customWidth="1"/>
    <col min="13078" max="13078" width="18.5" bestFit="1" customWidth="1"/>
    <col min="13079" max="13081" width="10.33203125" customWidth="1"/>
    <col min="13082" max="13082" width="19.1640625" bestFit="1" customWidth="1"/>
    <col min="13313" max="13313" width="40.33203125" customWidth="1"/>
    <col min="13314" max="13315" width="12.5" customWidth="1"/>
    <col min="13316" max="13317" width="9.5" bestFit="1" customWidth="1"/>
    <col min="13318" max="13318" width="8.5" customWidth="1"/>
    <col min="13319" max="13319" width="10.1640625" bestFit="1" customWidth="1"/>
    <col min="13320" max="13320" width="8.5" customWidth="1"/>
    <col min="13326" max="13326" width="10.1640625" bestFit="1" customWidth="1"/>
    <col min="13330" max="13330" width="10.1640625" bestFit="1" customWidth="1"/>
    <col min="13331" max="13331" width="10.6640625" customWidth="1"/>
    <col min="13332" max="13332" width="10.33203125" customWidth="1"/>
    <col min="13333" max="13333" width="9.33203125" customWidth="1"/>
    <col min="13334" max="13334" width="18.5" bestFit="1" customWidth="1"/>
    <col min="13335" max="13337" width="10.33203125" customWidth="1"/>
    <col min="13338" max="13338" width="19.1640625" bestFit="1" customWidth="1"/>
    <col min="13569" max="13569" width="40.33203125" customWidth="1"/>
    <col min="13570" max="13571" width="12.5" customWidth="1"/>
    <col min="13572" max="13573" width="9.5" bestFit="1" customWidth="1"/>
    <col min="13574" max="13574" width="8.5" customWidth="1"/>
    <col min="13575" max="13575" width="10.1640625" bestFit="1" customWidth="1"/>
    <col min="13576" max="13576" width="8.5" customWidth="1"/>
    <col min="13582" max="13582" width="10.1640625" bestFit="1" customWidth="1"/>
    <col min="13586" max="13586" width="10.1640625" bestFit="1" customWidth="1"/>
    <col min="13587" max="13587" width="10.6640625" customWidth="1"/>
    <col min="13588" max="13588" width="10.33203125" customWidth="1"/>
    <col min="13589" max="13589" width="9.33203125" customWidth="1"/>
    <col min="13590" max="13590" width="18.5" bestFit="1" customWidth="1"/>
    <col min="13591" max="13593" width="10.33203125" customWidth="1"/>
    <col min="13594" max="13594" width="19.1640625" bestFit="1" customWidth="1"/>
    <col min="13825" max="13825" width="40.33203125" customWidth="1"/>
    <col min="13826" max="13827" width="12.5" customWidth="1"/>
    <col min="13828" max="13829" width="9.5" bestFit="1" customWidth="1"/>
    <col min="13830" max="13830" width="8.5" customWidth="1"/>
    <col min="13831" max="13831" width="10.1640625" bestFit="1" customWidth="1"/>
    <col min="13832" max="13832" width="8.5" customWidth="1"/>
    <col min="13838" max="13838" width="10.1640625" bestFit="1" customWidth="1"/>
    <col min="13842" max="13842" width="10.1640625" bestFit="1" customWidth="1"/>
    <col min="13843" max="13843" width="10.6640625" customWidth="1"/>
    <col min="13844" max="13844" width="10.33203125" customWidth="1"/>
    <col min="13845" max="13845" width="9.33203125" customWidth="1"/>
    <col min="13846" max="13846" width="18.5" bestFit="1" customWidth="1"/>
    <col min="13847" max="13849" width="10.33203125" customWidth="1"/>
    <col min="13850" max="13850" width="19.1640625" bestFit="1" customWidth="1"/>
    <col min="14081" max="14081" width="40.33203125" customWidth="1"/>
    <col min="14082" max="14083" width="12.5" customWidth="1"/>
    <col min="14084" max="14085" width="9.5" bestFit="1" customWidth="1"/>
    <col min="14086" max="14086" width="8.5" customWidth="1"/>
    <col min="14087" max="14087" width="10.1640625" bestFit="1" customWidth="1"/>
    <col min="14088" max="14088" width="8.5" customWidth="1"/>
    <col min="14094" max="14094" width="10.1640625" bestFit="1" customWidth="1"/>
    <col min="14098" max="14098" width="10.1640625" bestFit="1" customWidth="1"/>
    <col min="14099" max="14099" width="10.6640625" customWidth="1"/>
    <col min="14100" max="14100" width="10.33203125" customWidth="1"/>
    <col min="14101" max="14101" width="9.33203125" customWidth="1"/>
    <col min="14102" max="14102" width="18.5" bestFit="1" customWidth="1"/>
    <col min="14103" max="14105" width="10.33203125" customWidth="1"/>
    <col min="14106" max="14106" width="19.1640625" bestFit="1" customWidth="1"/>
    <col min="14337" max="14337" width="40.33203125" customWidth="1"/>
    <col min="14338" max="14339" width="12.5" customWidth="1"/>
    <col min="14340" max="14341" width="9.5" bestFit="1" customWidth="1"/>
    <col min="14342" max="14342" width="8.5" customWidth="1"/>
    <col min="14343" max="14343" width="10.1640625" bestFit="1" customWidth="1"/>
    <col min="14344" max="14344" width="8.5" customWidth="1"/>
    <col min="14350" max="14350" width="10.1640625" bestFit="1" customWidth="1"/>
    <col min="14354" max="14354" width="10.1640625" bestFit="1" customWidth="1"/>
    <col min="14355" max="14355" width="10.6640625" customWidth="1"/>
    <col min="14356" max="14356" width="10.33203125" customWidth="1"/>
    <col min="14357" max="14357" width="9.33203125" customWidth="1"/>
    <col min="14358" max="14358" width="18.5" bestFit="1" customWidth="1"/>
    <col min="14359" max="14361" width="10.33203125" customWidth="1"/>
    <col min="14362" max="14362" width="19.1640625" bestFit="1" customWidth="1"/>
    <col min="14593" max="14593" width="40.33203125" customWidth="1"/>
    <col min="14594" max="14595" width="12.5" customWidth="1"/>
    <col min="14596" max="14597" width="9.5" bestFit="1" customWidth="1"/>
    <col min="14598" max="14598" width="8.5" customWidth="1"/>
    <col min="14599" max="14599" width="10.1640625" bestFit="1" customWidth="1"/>
    <col min="14600" max="14600" width="8.5" customWidth="1"/>
    <col min="14606" max="14606" width="10.1640625" bestFit="1" customWidth="1"/>
    <col min="14610" max="14610" width="10.1640625" bestFit="1" customWidth="1"/>
    <col min="14611" max="14611" width="10.6640625" customWidth="1"/>
    <col min="14612" max="14612" width="10.33203125" customWidth="1"/>
    <col min="14613" max="14613" width="9.33203125" customWidth="1"/>
    <col min="14614" max="14614" width="18.5" bestFit="1" customWidth="1"/>
    <col min="14615" max="14617" width="10.33203125" customWidth="1"/>
    <col min="14618" max="14618" width="19.1640625" bestFit="1" customWidth="1"/>
    <col min="14849" max="14849" width="40.33203125" customWidth="1"/>
    <col min="14850" max="14851" width="12.5" customWidth="1"/>
    <col min="14852" max="14853" width="9.5" bestFit="1" customWidth="1"/>
    <col min="14854" max="14854" width="8.5" customWidth="1"/>
    <col min="14855" max="14855" width="10.1640625" bestFit="1" customWidth="1"/>
    <col min="14856" max="14856" width="8.5" customWidth="1"/>
    <col min="14862" max="14862" width="10.1640625" bestFit="1" customWidth="1"/>
    <col min="14866" max="14866" width="10.1640625" bestFit="1" customWidth="1"/>
    <col min="14867" max="14867" width="10.6640625" customWidth="1"/>
    <col min="14868" max="14868" width="10.33203125" customWidth="1"/>
    <col min="14869" max="14869" width="9.33203125" customWidth="1"/>
    <col min="14870" max="14870" width="18.5" bestFit="1" customWidth="1"/>
    <col min="14871" max="14873" width="10.33203125" customWidth="1"/>
    <col min="14874" max="14874" width="19.1640625" bestFit="1" customWidth="1"/>
    <col min="15105" max="15105" width="40.33203125" customWidth="1"/>
    <col min="15106" max="15107" width="12.5" customWidth="1"/>
    <col min="15108" max="15109" width="9.5" bestFit="1" customWidth="1"/>
    <col min="15110" max="15110" width="8.5" customWidth="1"/>
    <col min="15111" max="15111" width="10.1640625" bestFit="1" customWidth="1"/>
    <col min="15112" max="15112" width="8.5" customWidth="1"/>
    <col min="15118" max="15118" width="10.1640625" bestFit="1" customWidth="1"/>
    <col min="15122" max="15122" width="10.1640625" bestFit="1" customWidth="1"/>
    <col min="15123" max="15123" width="10.6640625" customWidth="1"/>
    <col min="15124" max="15124" width="10.33203125" customWidth="1"/>
    <col min="15125" max="15125" width="9.33203125" customWidth="1"/>
    <col min="15126" max="15126" width="18.5" bestFit="1" customWidth="1"/>
    <col min="15127" max="15129" width="10.33203125" customWidth="1"/>
    <col min="15130" max="15130" width="19.1640625" bestFit="1" customWidth="1"/>
    <col min="15361" max="15361" width="40.33203125" customWidth="1"/>
    <col min="15362" max="15363" width="12.5" customWidth="1"/>
    <col min="15364" max="15365" width="9.5" bestFit="1" customWidth="1"/>
    <col min="15366" max="15366" width="8.5" customWidth="1"/>
    <col min="15367" max="15367" width="10.1640625" bestFit="1" customWidth="1"/>
    <col min="15368" max="15368" width="8.5" customWidth="1"/>
    <col min="15374" max="15374" width="10.1640625" bestFit="1" customWidth="1"/>
    <col min="15378" max="15378" width="10.1640625" bestFit="1" customWidth="1"/>
    <col min="15379" max="15379" width="10.6640625" customWidth="1"/>
    <col min="15380" max="15380" width="10.33203125" customWidth="1"/>
    <col min="15381" max="15381" width="9.33203125" customWidth="1"/>
    <col min="15382" max="15382" width="18.5" bestFit="1" customWidth="1"/>
    <col min="15383" max="15385" width="10.33203125" customWidth="1"/>
    <col min="15386" max="15386" width="19.1640625" bestFit="1" customWidth="1"/>
    <col min="15617" max="15617" width="40.33203125" customWidth="1"/>
    <col min="15618" max="15619" width="12.5" customWidth="1"/>
    <col min="15620" max="15621" width="9.5" bestFit="1" customWidth="1"/>
    <col min="15622" max="15622" width="8.5" customWidth="1"/>
    <col min="15623" max="15623" width="10.1640625" bestFit="1" customWidth="1"/>
    <col min="15624" max="15624" width="8.5" customWidth="1"/>
    <col min="15630" max="15630" width="10.1640625" bestFit="1" customWidth="1"/>
    <col min="15634" max="15634" width="10.1640625" bestFit="1" customWidth="1"/>
    <col min="15635" max="15635" width="10.6640625" customWidth="1"/>
    <col min="15636" max="15636" width="10.33203125" customWidth="1"/>
    <col min="15637" max="15637" width="9.33203125" customWidth="1"/>
    <col min="15638" max="15638" width="18.5" bestFit="1" customWidth="1"/>
    <col min="15639" max="15641" width="10.33203125" customWidth="1"/>
    <col min="15642" max="15642" width="19.1640625" bestFit="1" customWidth="1"/>
    <col min="15873" max="15873" width="40.33203125" customWidth="1"/>
    <col min="15874" max="15875" width="12.5" customWidth="1"/>
    <col min="15876" max="15877" width="9.5" bestFit="1" customWidth="1"/>
    <col min="15878" max="15878" width="8.5" customWidth="1"/>
    <col min="15879" max="15879" width="10.1640625" bestFit="1" customWidth="1"/>
    <col min="15880" max="15880" width="8.5" customWidth="1"/>
    <col min="15886" max="15886" width="10.1640625" bestFit="1" customWidth="1"/>
    <col min="15890" max="15890" width="10.1640625" bestFit="1" customWidth="1"/>
    <col min="15891" max="15891" width="10.6640625" customWidth="1"/>
    <col min="15892" max="15892" width="10.33203125" customWidth="1"/>
    <col min="15893" max="15893" width="9.33203125" customWidth="1"/>
    <col min="15894" max="15894" width="18.5" bestFit="1" customWidth="1"/>
    <col min="15895" max="15897" width="10.33203125" customWidth="1"/>
    <col min="15898" max="15898" width="19.1640625" bestFit="1" customWidth="1"/>
    <col min="16129" max="16129" width="40.33203125" customWidth="1"/>
    <col min="16130" max="16131" width="12.5" customWidth="1"/>
    <col min="16132" max="16133" width="9.5" bestFit="1" customWidth="1"/>
    <col min="16134" max="16134" width="8.5" customWidth="1"/>
    <col min="16135" max="16135" width="10.1640625" bestFit="1" customWidth="1"/>
    <col min="16136" max="16136" width="8.5" customWidth="1"/>
    <col min="16142" max="16142" width="10.1640625" bestFit="1" customWidth="1"/>
    <col min="16146" max="16146" width="10.1640625" bestFit="1" customWidth="1"/>
    <col min="16147" max="16147" width="10.6640625" customWidth="1"/>
    <col min="16148" max="16148" width="10.33203125" customWidth="1"/>
    <col min="16149" max="16149" width="9.33203125" customWidth="1"/>
    <col min="16150" max="16150" width="18.5" bestFit="1" customWidth="1"/>
    <col min="16151" max="16153" width="10.33203125" customWidth="1"/>
    <col min="16154" max="16154" width="19.1640625" bestFit="1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65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127</v>
      </c>
      <c r="O1" s="1" t="s">
        <v>20</v>
      </c>
      <c r="P1" s="1" t="s">
        <v>21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54</v>
      </c>
    </row>
    <row r="2" spans="1:26" x14ac:dyDescent="0.2">
      <c r="A2" s="1" t="s">
        <v>137</v>
      </c>
      <c r="B2" s="2" t="s">
        <v>29</v>
      </c>
      <c r="C2" s="2" t="s">
        <v>138</v>
      </c>
      <c r="D2" s="2">
        <v>0</v>
      </c>
      <c r="E2" s="4">
        <v>10000000000</v>
      </c>
      <c r="F2" s="2" t="s">
        <v>139</v>
      </c>
      <c r="G2" s="2" t="s">
        <v>67</v>
      </c>
      <c r="H2" s="2">
        <v>0</v>
      </c>
      <c r="I2" s="2">
        <v>108</v>
      </c>
      <c r="J2" s="2">
        <v>1</v>
      </c>
      <c r="K2" s="2">
        <v>0</v>
      </c>
      <c r="L2" s="2">
        <v>0</v>
      </c>
      <c r="M2" s="2">
        <v>25</v>
      </c>
      <c r="N2" s="2">
        <v>25</v>
      </c>
      <c r="O2" s="2">
        <v>2</v>
      </c>
      <c r="P2" s="2">
        <v>6</v>
      </c>
      <c r="Q2" s="2">
        <v>0</v>
      </c>
      <c r="R2" s="2">
        <v>0</v>
      </c>
      <c r="S2" s="2">
        <v>4</v>
      </c>
      <c r="T2" s="2">
        <v>13</v>
      </c>
      <c r="U2" s="2">
        <v>0</v>
      </c>
      <c r="V2" s="2">
        <v>997</v>
      </c>
      <c r="W2" s="2">
        <v>4.1900000000000004</v>
      </c>
      <c r="X2" s="2">
        <v>0.98</v>
      </c>
      <c r="Y2" s="2">
        <v>0.96</v>
      </c>
      <c r="Z2" s="2" t="s">
        <v>114</v>
      </c>
    </row>
    <row r="3" spans="1:26" x14ac:dyDescent="0.2">
      <c r="A3" s="1" t="s">
        <v>140</v>
      </c>
      <c r="B3" s="2" t="s">
        <v>113</v>
      </c>
      <c r="C3" s="2" t="s">
        <v>138</v>
      </c>
      <c r="D3" s="2">
        <v>0</v>
      </c>
      <c r="E3" s="4">
        <v>10000000000</v>
      </c>
      <c r="F3" s="2" t="s">
        <v>139</v>
      </c>
      <c r="G3" s="2" t="s">
        <v>67</v>
      </c>
      <c r="H3" s="2">
        <v>0</v>
      </c>
      <c r="I3" s="2">
        <v>117.9</v>
      </c>
      <c r="J3" s="2">
        <v>1</v>
      </c>
      <c r="K3" s="2">
        <v>0</v>
      </c>
      <c r="L3" s="2">
        <v>0</v>
      </c>
      <c r="M3" s="2">
        <v>25</v>
      </c>
      <c r="N3" s="2">
        <v>25</v>
      </c>
      <c r="O3" s="2">
        <v>2</v>
      </c>
      <c r="P3" s="2">
        <v>6</v>
      </c>
      <c r="Q3" s="2">
        <v>4.8</v>
      </c>
      <c r="R3" s="2">
        <v>0</v>
      </c>
      <c r="S3" s="2">
        <v>-6</v>
      </c>
      <c r="T3" s="2">
        <v>7</v>
      </c>
      <c r="U3" s="2">
        <v>334</v>
      </c>
      <c r="V3" s="2">
        <v>917</v>
      </c>
      <c r="W3" s="2">
        <v>2.11</v>
      </c>
      <c r="X3" s="2">
        <v>0.98</v>
      </c>
      <c r="Y3" s="2">
        <v>0.96</v>
      </c>
      <c r="Z3" s="2" t="s">
        <v>114</v>
      </c>
    </row>
    <row r="4" spans="1:26" x14ac:dyDescent="0.2">
      <c r="A4" s="1" t="s">
        <v>141</v>
      </c>
      <c r="B4" s="2" t="s">
        <v>142</v>
      </c>
      <c r="C4" s="2" t="s">
        <v>138</v>
      </c>
      <c r="D4" s="2">
        <v>0</v>
      </c>
      <c r="E4" s="4">
        <v>10000000000</v>
      </c>
      <c r="F4" s="2" t="s">
        <v>139</v>
      </c>
      <c r="G4" s="2" t="s">
        <v>67</v>
      </c>
      <c r="H4" s="2">
        <v>0</v>
      </c>
      <c r="I4" s="2">
        <v>117.9</v>
      </c>
      <c r="J4" s="2">
        <v>1</v>
      </c>
      <c r="K4" s="2">
        <v>0</v>
      </c>
      <c r="L4" s="2">
        <v>0</v>
      </c>
      <c r="M4" s="2">
        <v>25</v>
      </c>
      <c r="N4" s="2">
        <v>7</v>
      </c>
      <c r="O4" s="2">
        <v>2</v>
      </c>
      <c r="P4" s="2">
        <v>6</v>
      </c>
      <c r="Q4" s="2">
        <v>4.8</v>
      </c>
      <c r="R4" s="2">
        <v>4</v>
      </c>
      <c r="S4" s="2">
        <v>0</v>
      </c>
      <c r="T4" s="2">
        <v>10</v>
      </c>
      <c r="U4" s="2">
        <v>234</v>
      </c>
      <c r="V4" s="2">
        <v>1600</v>
      </c>
      <c r="W4" s="2">
        <v>2</v>
      </c>
      <c r="X4" s="2">
        <v>0.98</v>
      </c>
      <c r="Y4" s="2">
        <v>0.96</v>
      </c>
      <c r="Z4" s="2" t="s">
        <v>114</v>
      </c>
    </row>
    <row r="5" spans="1:26" x14ac:dyDescent="0.2">
      <c r="A5" s="1" t="s">
        <v>143</v>
      </c>
      <c r="B5" s="2" t="s">
        <v>144</v>
      </c>
      <c r="C5" s="2" t="s">
        <v>138</v>
      </c>
      <c r="D5" s="2">
        <v>0</v>
      </c>
      <c r="E5" s="4">
        <v>10000000000</v>
      </c>
      <c r="F5" s="2" t="s">
        <v>139</v>
      </c>
      <c r="G5" s="2" t="s">
        <v>67</v>
      </c>
      <c r="H5" s="2">
        <v>0</v>
      </c>
      <c r="I5" s="2">
        <v>156.30000000000001</v>
      </c>
      <c r="J5" s="2">
        <v>1</v>
      </c>
      <c r="K5" s="2">
        <v>0</v>
      </c>
      <c r="L5" s="2">
        <v>0</v>
      </c>
      <c r="M5" s="2">
        <v>25</v>
      </c>
      <c r="N5" s="2">
        <v>7</v>
      </c>
      <c r="O5" s="2">
        <v>2</v>
      </c>
      <c r="P5" s="2">
        <v>6</v>
      </c>
      <c r="Q5" s="2">
        <v>27.3</v>
      </c>
      <c r="R5" s="2">
        <v>5.4</v>
      </c>
      <c r="S5" s="2">
        <v>-1.5</v>
      </c>
      <c r="T5" s="2">
        <v>10</v>
      </c>
      <c r="U5" s="2">
        <v>105</v>
      </c>
      <c r="V5" s="2">
        <v>1125</v>
      </c>
      <c r="W5" s="2">
        <v>2.09</v>
      </c>
      <c r="X5" s="2">
        <v>0.98</v>
      </c>
      <c r="Y5" s="2">
        <v>0.96</v>
      </c>
      <c r="Z5" s="2" t="s">
        <v>114</v>
      </c>
    </row>
    <row r="6" spans="1:26" x14ac:dyDescent="0.2">
      <c r="A6" s="1" t="s">
        <v>145</v>
      </c>
      <c r="B6" s="2" t="s">
        <v>146</v>
      </c>
      <c r="C6" s="2" t="s">
        <v>138</v>
      </c>
      <c r="D6" s="2">
        <v>0</v>
      </c>
      <c r="E6" s="4">
        <v>10000000000</v>
      </c>
      <c r="F6" s="2" t="s">
        <v>139</v>
      </c>
      <c r="G6" s="2" t="s">
        <v>67</v>
      </c>
      <c r="H6" s="2">
        <v>0</v>
      </c>
      <c r="I6" s="2">
        <v>141.5</v>
      </c>
      <c r="J6" s="2">
        <v>1</v>
      </c>
      <c r="K6" s="2">
        <v>0</v>
      </c>
      <c r="L6" s="2">
        <v>0</v>
      </c>
      <c r="M6" s="2">
        <v>25</v>
      </c>
      <c r="N6" s="2">
        <v>7</v>
      </c>
      <c r="O6" s="2">
        <v>2</v>
      </c>
      <c r="P6" s="2">
        <v>6</v>
      </c>
      <c r="Q6" s="2">
        <v>19.7</v>
      </c>
      <c r="R6" s="2">
        <v>5</v>
      </c>
      <c r="S6" s="2">
        <v>2</v>
      </c>
      <c r="T6" s="2">
        <v>10</v>
      </c>
      <c r="U6" s="2">
        <v>230</v>
      </c>
      <c r="V6" s="2">
        <v>760</v>
      </c>
      <c r="W6" s="2">
        <v>2.14</v>
      </c>
      <c r="X6" s="2">
        <v>0.98</v>
      </c>
      <c r="Y6" s="2">
        <v>0.96</v>
      </c>
      <c r="Z6" s="2" t="s">
        <v>114</v>
      </c>
    </row>
    <row r="10" spans="1:26" x14ac:dyDescent="0.2">
      <c r="G1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K1" zoomScale="70" zoomScaleNormal="70" workbookViewId="0">
      <selection activeCell="W3" sqref="W3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68</v>
      </c>
      <c r="D1" s="1" t="s">
        <v>88</v>
      </c>
      <c r="E1" s="1" t="s">
        <v>89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6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1" t="s">
        <v>46</v>
      </c>
      <c r="V1" s="1" t="s">
        <v>47</v>
      </c>
      <c r="W1" s="1" t="s">
        <v>48</v>
      </c>
      <c r="X1" s="1" t="s">
        <v>53</v>
      </c>
      <c r="Y1" s="1" t="s">
        <v>17</v>
      </c>
      <c r="Z1" s="1" t="s">
        <v>18</v>
      </c>
      <c r="AA1" s="1" t="s">
        <v>19</v>
      </c>
      <c r="AB1" s="1" t="s">
        <v>23</v>
      </c>
      <c r="AC1" s="1" t="s">
        <v>63</v>
      </c>
      <c r="AD1" s="1" t="s">
        <v>22</v>
      </c>
      <c r="AE1" s="1" t="s">
        <v>20</v>
      </c>
      <c r="AF1" s="1" t="s">
        <v>21</v>
      </c>
      <c r="AG1" s="1" t="s">
        <v>54</v>
      </c>
    </row>
    <row r="2" spans="1:33" x14ac:dyDescent="0.2">
      <c r="A2" s="1" t="s">
        <v>51</v>
      </c>
      <c r="B2" s="2" t="s">
        <v>31</v>
      </c>
      <c r="C2" s="2" t="s">
        <v>70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4">
        <v>10000000000</v>
      </c>
      <c r="W2" s="2" t="s">
        <v>52</v>
      </c>
      <c r="X2" s="2" t="s">
        <v>67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21</v>
      </c>
    </row>
    <row r="3" spans="1:33" x14ac:dyDescent="0.2">
      <c r="A3" s="1" t="s">
        <v>30</v>
      </c>
      <c r="B3" s="2" t="s">
        <v>32</v>
      </c>
      <c r="C3" s="2" t="s">
        <v>71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4">
        <v>10000000000</v>
      </c>
      <c r="W3" s="2" t="s">
        <v>52</v>
      </c>
      <c r="X3" s="2" t="s">
        <v>67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bestFit="1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33</v>
      </c>
      <c r="B2" s="2" t="s">
        <v>34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5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zoomScale="60" zoomScaleNormal="60" workbookViewId="0">
      <selection activeCell="G29" sqref="G29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6" width="10.664062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57</v>
      </c>
      <c r="B2" s="2" t="s">
        <v>56</v>
      </c>
      <c r="C2" s="2">
        <v>28000</v>
      </c>
      <c r="D2" s="2">
        <v>90000</v>
      </c>
      <c r="E2" s="2" t="s">
        <v>49</v>
      </c>
      <c r="F2" s="2" t="s">
        <v>67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57</v>
      </c>
      <c r="B3" s="2" t="s">
        <v>56</v>
      </c>
      <c r="C3" s="2">
        <v>90000</v>
      </c>
      <c r="D3" s="2">
        <v>320000</v>
      </c>
      <c r="E3" s="2" t="s">
        <v>49</v>
      </c>
      <c r="F3" s="2" t="s">
        <v>67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bestFit="1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3" t="s">
        <v>44</v>
      </c>
      <c r="B2" s="9" t="s">
        <v>58</v>
      </c>
      <c r="C2" s="9">
        <v>1000000</v>
      </c>
      <c r="D2" s="9">
        <v>5000000</v>
      </c>
      <c r="E2" s="9" t="s">
        <v>49</v>
      </c>
      <c r="F2" s="9" t="s">
        <v>67</v>
      </c>
      <c r="G2" s="9">
        <v>0</v>
      </c>
      <c r="H2" s="14">
        <v>0.74299999999999999</v>
      </c>
      <c r="I2" s="9">
        <v>1</v>
      </c>
      <c r="J2" s="9">
        <v>0</v>
      </c>
      <c r="K2" s="9">
        <v>0</v>
      </c>
      <c r="L2" s="9">
        <v>20</v>
      </c>
      <c r="M2" s="9">
        <v>5</v>
      </c>
      <c r="N2" s="9">
        <v>5</v>
      </c>
      <c r="O2" s="9"/>
    </row>
    <row r="3" spans="1:15" x14ac:dyDescent="0.2">
      <c r="A3" t="s">
        <v>44</v>
      </c>
      <c r="B3" t="s">
        <v>58</v>
      </c>
      <c r="C3">
        <v>5000000</v>
      </c>
      <c r="D3">
        <v>50000000</v>
      </c>
      <c r="E3" t="s">
        <v>49</v>
      </c>
      <c r="F3" t="s">
        <v>67</v>
      </c>
      <c r="G3">
        <v>0</v>
      </c>
      <c r="H3">
        <v>0.74299999999999999</v>
      </c>
      <c r="I3">
        <v>1</v>
      </c>
      <c r="J3">
        <v>0</v>
      </c>
      <c r="K3">
        <v>0</v>
      </c>
      <c r="L3">
        <v>20</v>
      </c>
      <c r="M3">
        <v>5</v>
      </c>
      <c r="N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zoomScale="70" zoomScaleNormal="70" workbookViewId="0">
      <selection activeCell="E28" sqref="E28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45</v>
      </c>
    </row>
    <row r="2" spans="1:15" x14ac:dyDescent="0.2">
      <c r="A2" s="1" t="s">
        <v>37</v>
      </c>
      <c r="B2" s="2" t="s">
        <v>25</v>
      </c>
      <c r="C2" s="2">
        <v>1000</v>
      </c>
      <c r="D2" s="2">
        <v>10000</v>
      </c>
      <c r="E2" s="2" t="s">
        <v>49</v>
      </c>
      <c r="F2" s="2" t="s">
        <v>67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37</v>
      </c>
      <c r="B3" s="2" t="s">
        <v>25</v>
      </c>
      <c r="C3" s="2">
        <v>10000</v>
      </c>
      <c r="D3" s="2">
        <v>10000000000</v>
      </c>
      <c r="E3" s="2" t="s">
        <v>49</v>
      </c>
      <c r="F3" s="2" t="s">
        <v>67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M2" sqref="M2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3" max="13" width="8.5" bestFit="1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59</v>
      </c>
      <c r="B2" s="2" t="s">
        <v>24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"/>
  <sheetViews>
    <sheetView zoomScale="60" zoomScaleNormal="60" workbookViewId="0">
      <selection activeCell="A2" sqref="A2"/>
    </sheetView>
  </sheetViews>
  <sheetFormatPr baseColWidth="10" defaultColWidth="8.83203125" defaultRowHeight="15" x14ac:dyDescent="0.2"/>
  <cols>
    <col min="1" max="1" width="29.6640625" customWidth="1"/>
    <col min="3" max="3" width="21.5" customWidth="1"/>
    <col min="4" max="4" width="17.33203125" customWidth="1"/>
    <col min="5" max="6" width="24" customWidth="1"/>
    <col min="16" max="16" width="41.5" bestFit="1" customWidth="1"/>
  </cols>
  <sheetData>
    <row r="1" spans="1:16" x14ac:dyDescent="0.2">
      <c r="A1" s="1" t="s">
        <v>0</v>
      </c>
      <c r="B1" s="1" t="s">
        <v>1</v>
      </c>
      <c r="C1" s="1" t="s">
        <v>126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</row>
    <row r="2" spans="1:16" x14ac:dyDescent="0.2">
      <c r="A2" s="1" t="s">
        <v>43</v>
      </c>
      <c r="B2" s="2" t="s">
        <v>36</v>
      </c>
      <c r="C2" s="2">
        <v>0.47</v>
      </c>
      <c r="D2" s="2">
        <v>1055000</v>
      </c>
      <c r="E2" s="2">
        <v>14000000</v>
      </c>
      <c r="F2" s="2" t="s">
        <v>49</v>
      </c>
      <c r="G2" s="2" t="s">
        <v>67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3</v>
      </c>
      <c r="P2" s="2" t="s">
        <v>125</v>
      </c>
    </row>
    <row r="3" spans="1:16" x14ac:dyDescent="0.2">
      <c r="A3" s="1" t="s">
        <v>35</v>
      </c>
      <c r="B3" s="2" t="s">
        <v>42</v>
      </c>
      <c r="C3" s="2">
        <v>0.4</v>
      </c>
      <c r="D3" s="2">
        <v>1</v>
      </c>
      <c r="E3" s="2">
        <v>3500000</v>
      </c>
      <c r="F3" s="2" t="s">
        <v>49</v>
      </c>
      <c r="G3" s="2" t="s">
        <v>67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3</v>
      </c>
      <c r="P3" s="2" t="s">
        <v>21</v>
      </c>
    </row>
    <row r="4" spans="1:16" x14ac:dyDescent="0.2">
      <c r="A4" s="1" t="s">
        <v>35</v>
      </c>
      <c r="B4" s="2" t="s">
        <v>115</v>
      </c>
      <c r="C4" s="2">
        <v>0.4</v>
      </c>
      <c r="D4" s="15">
        <v>1</v>
      </c>
      <c r="E4" s="15">
        <v>3500000</v>
      </c>
      <c r="F4" s="2" t="s">
        <v>49</v>
      </c>
      <c r="G4" s="2" t="s">
        <v>67</v>
      </c>
      <c r="H4" s="2">
        <v>0</v>
      </c>
      <c r="I4" s="2">
        <f>0.48/1.331</f>
        <v>0.36063110443275731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3</v>
      </c>
      <c r="P4" s="2" t="s">
        <v>21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  <c r="Q1" s="1" t="s">
        <v>91</v>
      </c>
      <c r="R1" s="1" t="s">
        <v>92</v>
      </c>
      <c r="S1" s="1" t="s">
        <v>95</v>
      </c>
      <c r="T1" s="1" t="s">
        <v>96</v>
      </c>
      <c r="U1" s="1" t="s">
        <v>93</v>
      </c>
      <c r="V1" s="1" t="s">
        <v>94</v>
      </c>
      <c r="W1" s="1" t="s">
        <v>97</v>
      </c>
      <c r="X1" s="1" t="s">
        <v>98</v>
      </c>
      <c r="Y1" s="1" t="s">
        <v>99</v>
      </c>
      <c r="Z1" s="1" t="s">
        <v>100</v>
      </c>
    </row>
    <row r="2" spans="1:26" x14ac:dyDescent="0.2">
      <c r="A2" s="1" t="s">
        <v>101</v>
      </c>
      <c r="B2" s="2" t="s">
        <v>90</v>
      </c>
      <c r="C2" s="2" t="s">
        <v>108</v>
      </c>
      <c r="D2" s="2">
        <v>0</v>
      </c>
      <c r="E2" s="2">
        <v>51150</v>
      </c>
      <c r="F2" s="2" t="s">
        <v>49</v>
      </c>
      <c r="G2" s="2" t="s">
        <v>67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21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101</v>
      </c>
      <c r="B3" s="2" t="s">
        <v>102</v>
      </c>
      <c r="C3" s="2" t="s">
        <v>108</v>
      </c>
      <c r="D3" s="2">
        <v>51150</v>
      </c>
      <c r="E3" s="4">
        <v>1176000</v>
      </c>
      <c r="F3" s="2" t="s">
        <v>49</v>
      </c>
      <c r="G3" s="2" t="s">
        <v>67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21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111</v>
      </c>
      <c r="B4" s="2" t="s">
        <v>104</v>
      </c>
      <c r="C4" s="2" t="s">
        <v>109</v>
      </c>
      <c r="D4" s="2">
        <v>0</v>
      </c>
      <c r="E4" s="2">
        <v>58150</v>
      </c>
      <c r="F4" s="2" t="s">
        <v>49</v>
      </c>
      <c r="G4" s="2" t="s">
        <v>67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21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103</v>
      </c>
      <c r="B5" s="2" t="s">
        <v>106</v>
      </c>
      <c r="C5" s="2" t="s">
        <v>109</v>
      </c>
      <c r="D5" s="2">
        <v>58150</v>
      </c>
      <c r="E5" s="4">
        <v>1337450</v>
      </c>
      <c r="F5" s="2" t="s">
        <v>49</v>
      </c>
      <c r="G5" s="2" t="s">
        <v>67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21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105</v>
      </c>
      <c r="B6" s="2" t="s">
        <v>112</v>
      </c>
      <c r="C6" s="2" t="s">
        <v>110</v>
      </c>
      <c r="D6" s="2">
        <v>116300</v>
      </c>
      <c r="E6" s="4">
        <v>1628200</v>
      </c>
      <c r="F6" s="2" t="s">
        <v>49</v>
      </c>
      <c r="G6" s="2" t="s">
        <v>67</v>
      </c>
      <c r="H6" s="2">
        <v>0</v>
      </c>
      <c r="I6" s="2">
        <v>0.64239999999999997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21</v>
      </c>
      <c r="Q6" s="2">
        <v>14.6</v>
      </c>
      <c r="R6" s="2">
        <v>-1171.7</v>
      </c>
      <c r="S6" s="2">
        <v>7.05</v>
      </c>
      <c r="T6" s="2">
        <v>-504.2</v>
      </c>
      <c r="U6" s="2">
        <v>-2.14</v>
      </c>
      <c r="V6" s="2">
        <v>3.29</v>
      </c>
      <c r="W6" s="2">
        <v>-2.14</v>
      </c>
      <c r="X6" s="2">
        <v>3.29</v>
      </c>
      <c r="Y6" s="2">
        <v>62</v>
      </c>
      <c r="Z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 Fonseca</cp:lastModifiedBy>
  <dcterms:created xsi:type="dcterms:W3CDTF">2014-03-24T07:52:52Z</dcterms:created>
  <dcterms:modified xsi:type="dcterms:W3CDTF">2024-10-02T19:50:58Z</dcterms:modified>
</cp:coreProperties>
</file>