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YTSA01\CS\CityEnergyAnalyst\cea\databases\CH\archetypes\use_types\"/>
    </mc:Choice>
  </mc:AlternateContent>
  <xr:revisionPtr revIDLastSave="0" documentId="13_ncr:1_{B55C8369-99B8-4EA5-B58C-1B744B150192}" xr6:coauthVersionLast="47" xr6:coauthVersionMax="47" xr10:uidLastSave="{00000000-0000-0000-0000-000000000000}"/>
  <bookViews>
    <workbookView xWindow="-120" yWindow="-120" windowWidth="29040" windowHeight="15720" tabRatio="785" activeTab="1" xr2:uid="{00000000-000D-0000-FFFF-FFFF00000000}"/>
  </bookViews>
  <sheets>
    <sheet name="INDOOR_COMFORT" sheetId="6" r:id="rId1"/>
    <sheet name="INTERNAL_LOADS" sheetId="7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2" i="6" l="1"/>
  <c r="F21" i="6"/>
  <c r="F20" i="6"/>
  <c r="F19" i="6"/>
  <c r="F13" i="6"/>
  <c r="F12" i="6"/>
  <c r="F10" i="6"/>
  <c r="F9" i="6"/>
  <c r="F8" i="6"/>
  <c r="F7" i="6"/>
  <c r="F6" i="6"/>
  <c r="F3" i="6"/>
  <c r="F2" i="6"/>
  <c r="F4" i="6"/>
  <c r="F5" i="6"/>
  <c r="F11" i="6" l="1"/>
  <c r="I11" i="7"/>
  <c r="J11" i="7" s="1"/>
  <c r="F11" i="7"/>
  <c r="E11" i="7"/>
  <c r="G19" i="7" l="1"/>
  <c r="D19" i="7" l="1"/>
  <c r="C19" i="7"/>
</calcChain>
</file>

<file path=xl/sharedStrings.xml><?xml version="1.0" encoding="utf-8"?>
<sst xmlns="http://schemas.openxmlformats.org/spreadsheetml/2006/main" count="69" uniqueCount="47">
  <si>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</si>
  <si>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</si>
  <si>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</si>
  <si>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</si>
  <si>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</si>
  <si>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</si>
  <si>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</si>
  <si>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</si>
  <si>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</si>
  <si>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</si>
  <si>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</si>
  <si>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</si>
  <si>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</si>
  <si>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</si>
  <si>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</si>
  <si>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</si>
  <si>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</si>
  <si>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</si>
  <si>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</si>
  <si>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</si>
  <si>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</si>
  <si>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</si>
  <si>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</si>
  <si>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</si>
  <si>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</si>
  <si>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</si>
  <si>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</si>
  <si>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</si>
  <si>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</si>
  <si>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</si>
  <si>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</si>
  <si>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</si>
  <si>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</si>
  <si>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</si>
  <si>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</si>
  <si>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</si>
  <si>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</si>
  <si>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</si>
  <si>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</si>
  <si>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</si>
  <si>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SEMICONDUCTOR</t>
  </si>
  <si>
    <t>PHARMACEUTICAL</t>
  </si>
  <si>
    <t>TCData_Sup</t>
  </si>
  <si>
    <t>TCData_Re</t>
  </si>
  <si>
    <t>Hp_X_Cool</t>
  </si>
  <si>
    <t>Hp_Ratio</t>
  </si>
  <si>
    <t>N_Hs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</si>
</sst>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>
      <alignment horizontal="center"/>
    </xf>
    <xf numFmtId="165" fontId="0" fillId="34" borderId="10" xfId="0" applyNumberFormat="1" applyFill="1" applyBorder="1" applyAlignment="1" applyProtection="1">
      <alignment horizontal="center"/>
      <protection locked="0"/>
    </xf>
    <xf numFmtId="2" fontId="0" fillId="34" borderId="10" xfId="0" applyNumberFormat="1" applyFill="1" applyBorder="1" applyAlignment="1" applyProtection="1">
      <alignment horizontal="center"/>
      <protection locked="0"/>
    </xf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zoomScale="130" zoomScaleNormal="130" zoomScalePageLayoutView="85" workbookViewId="0">
      <selection activeCell="A16" sqref="A16"/>
    </sheetView>
  </sheetViews>
  <sheetFormatPr defaultColWidth="9.140625" defaultRowHeight="15" x14ac:dyDescent="0.25"/>
  <cols>
    <col min="1" max="1" width="17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2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6" t="s">
        <v>7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25">
      <c r="A5" s="6" t="s">
        <v>8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25">
      <c r="A6" s="5" t="s">
        <v>9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2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10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25">
      <c r="A9" s="5" t="s">
        <v>11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25">
      <c r="A10" s="5" t="s">
        <v>12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25">
      <c r="A11" s="5" t="s">
        <v>13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25">
      <c r="A12" s="5" t="s">
        <v>14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25">
      <c r="A13" s="5" t="s">
        <v>15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25">
      <c r="A14" s="5" t="s">
        <v>16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25">
      <c r="A15" s="5" t="s">
        <v>40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41</v>
      </c>
      <c r="B16" s="2">
        <v>26</v>
      </c>
      <c r="C16" s="4">
        <v>18</v>
      </c>
      <c r="D16" s="2">
        <v>28</v>
      </c>
      <c r="E16" s="4">
        <v>12</v>
      </c>
      <c r="F16" s="7">
        <v>36</v>
      </c>
      <c r="G16" s="7">
        <v>30</v>
      </c>
      <c r="H16" s="7">
        <v>60</v>
      </c>
    </row>
    <row r="17" spans="1:8" x14ac:dyDescent="0.25">
      <c r="A17" s="5" t="s">
        <v>17</v>
      </c>
      <c r="B17" s="2">
        <v>28</v>
      </c>
      <c r="C17" s="4">
        <v>18</v>
      </c>
      <c r="D17" s="2">
        <v>28</v>
      </c>
      <c r="E17" s="4">
        <v>12</v>
      </c>
      <c r="F17" s="7">
        <v>0</v>
      </c>
      <c r="G17" s="7">
        <v>30</v>
      </c>
      <c r="H17" s="7">
        <v>70</v>
      </c>
    </row>
    <row r="18" spans="1:8" x14ac:dyDescent="0.25">
      <c r="A18" s="5" t="s">
        <v>18</v>
      </c>
      <c r="B18" s="2">
        <v>2</v>
      </c>
      <c r="C18" s="4">
        <v>2</v>
      </c>
      <c r="D18" s="2">
        <v>2</v>
      </c>
      <c r="E18" s="4">
        <v>-18</v>
      </c>
      <c r="F18" s="7">
        <v>0</v>
      </c>
      <c r="G18" s="7">
        <v>30</v>
      </c>
      <c r="H18" s="7">
        <v>70</v>
      </c>
    </row>
    <row r="19" spans="1:8" x14ac:dyDescent="0.25">
      <c r="A19" s="5" t="s">
        <v>23</v>
      </c>
      <c r="B19" s="2">
        <v>26</v>
      </c>
      <c r="C19" s="4">
        <v>21</v>
      </c>
      <c r="D19" s="2">
        <v>28</v>
      </c>
      <c r="E19" s="4">
        <v>12</v>
      </c>
      <c r="F19" s="7">
        <f>20*15/3.6</f>
        <v>83.333333333333329</v>
      </c>
      <c r="G19" s="7">
        <v>30</v>
      </c>
      <c r="H19" s="7">
        <v>60</v>
      </c>
    </row>
    <row r="20" spans="1:8" x14ac:dyDescent="0.25">
      <c r="A20" s="5" t="s">
        <v>24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30</v>
      </c>
      <c r="H20" s="7">
        <v>60</v>
      </c>
    </row>
    <row r="21" spans="1:8" x14ac:dyDescent="0.25">
      <c r="A21" s="5" t="s">
        <v>25</v>
      </c>
      <c r="B21" s="2">
        <v>26</v>
      </c>
      <c r="C21" s="4">
        <v>21</v>
      </c>
      <c r="D21" s="2">
        <v>28</v>
      </c>
      <c r="E21" s="4">
        <v>12</v>
      </c>
      <c r="F21" s="7">
        <f>36/3.6</f>
        <v>10</v>
      </c>
      <c r="G21" s="7">
        <v>40</v>
      </c>
      <c r="H21" s="7">
        <v>60</v>
      </c>
    </row>
    <row r="22" spans="1:8" x14ac:dyDescent="0.25">
      <c r="A22" s="5" t="s">
        <v>28</v>
      </c>
      <c r="B22" s="2">
        <v>26</v>
      </c>
      <c r="C22" s="4">
        <v>21</v>
      </c>
      <c r="D22" s="2">
        <v>28</v>
      </c>
      <c r="E22" s="4">
        <v>12</v>
      </c>
      <c r="F22" s="7">
        <f>30/3.6</f>
        <v>8.3333333333333339</v>
      </c>
      <c r="G22" s="7">
        <v>30</v>
      </c>
      <c r="H22" s="7">
        <v>60</v>
      </c>
    </row>
  </sheetData>
  <pageMargins left="0.7" right="0.7" top="0.75" bottom="0.75" header="0.3" footer="0.3"/>
  <pageSetup paperSize="9" orientation="portrait" r:id="rId1"/>
  <ignoredErrors>
    <ignoredError sqref="F16:F22 F2:F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topLeftCell="B1" zoomScale="130" zoomScaleNormal="130" zoomScalePageLayoutView="85" workbookViewId="0">
      <selection activeCell="I11" sqref="I11"/>
    </sheetView>
  </sheetViews>
  <sheetFormatPr defaultColWidth="9.140625" defaultRowHeight="15" x14ac:dyDescent="0.25"/>
  <cols>
    <col min="1" max="1" width="17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42578125" style="1" bestFit="1" customWidth="1"/>
    <col min="14" max="14" width="9.140625" style="1"/>
    <col min="15" max="15" width="13.5703125" style="1" bestFit="1" customWidth="1"/>
    <col min="16" max="16" width="12.42578125" style="1" bestFit="1" customWidth="1"/>
    <col min="17" max="17" width="14.42578125" style="1" bestFit="1" customWidth="1"/>
    <col min="18" max="18" width="9" style="1" bestFit="1" customWidth="1"/>
    <col min="19" max="19" width="5.5703125" style="1" bestFit="1" customWidth="1"/>
    <col min="20" max="16384" width="9.140625" style="1"/>
  </cols>
  <sheetData>
    <row r="1" spans="1:19" x14ac:dyDescent="0.2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</row>
    <row r="2" spans="1:19" x14ac:dyDescent="0.25">
      <c r="A2" s="5" t="s">
        <v>5</v>
      </c>
      <c r="B2" s="8">
        <v>30</v>
      </c>
      <c r="C2" s="8">
        <v>70</v>
      </c>
      <c r="D2" s="8">
        <v>80</v>
      </c>
      <c r="E2" s="8">
        <v>8</v>
      </c>
      <c r="F2" s="8">
        <v>2.7</v>
      </c>
      <c r="G2" s="7">
        <v>0</v>
      </c>
      <c r="H2" s="7">
        <v>0</v>
      </c>
      <c r="I2" s="8">
        <v>35</v>
      </c>
      <c r="J2" s="8">
        <v>140</v>
      </c>
      <c r="K2" s="7">
        <v>0</v>
      </c>
      <c r="L2" s="7">
        <v>0</v>
      </c>
      <c r="M2" s="7">
        <v>0</v>
      </c>
      <c r="N2" s="7">
        <v>0</v>
      </c>
      <c r="O2" s="8">
        <v>7</v>
      </c>
      <c r="P2" s="7">
        <v>15</v>
      </c>
      <c r="Q2" s="9">
        <v>0.3</v>
      </c>
      <c r="R2" s="10">
        <v>0.83</v>
      </c>
      <c r="S2" s="7">
        <v>0.9</v>
      </c>
    </row>
    <row r="3" spans="1:19" x14ac:dyDescent="0.25">
      <c r="A3" s="5" t="s">
        <v>6</v>
      </c>
      <c r="B3" s="8">
        <v>50</v>
      </c>
      <c r="C3" s="7">
        <v>70</v>
      </c>
      <c r="D3" s="7">
        <v>80</v>
      </c>
      <c r="E3" s="7">
        <v>8</v>
      </c>
      <c r="F3" s="7">
        <v>2.7</v>
      </c>
      <c r="G3" s="8">
        <v>0</v>
      </c>
      <c r="H3" s="7">
        <v>0</v>
      </c>
      <c r="I3" s="8">
        <v>40</v>
      </c>
      <c r="J3" s="8">
        <v>160</v>
      </c>
      <c r="K3" s="7">
        <v>0</v>
      </c>
      <c r="L3" s="7">
        <v>0</v>
      </c>
      <c r="M3" s="7">
        <v>0</v>
      </c>
      <c r="N3" s="7">
        <v>0</v>
      </c>
      <c r="O3" s="8">
        <v>7</v>
      </c>
      <c r="P3" s="7">
        <v>15</v>
      </c>
      <c r="Q3" s="9">
        <v>0.3</v>
      </c>
      <c r="R3" s="10">
        <v>0.83</v>
      </c>
      <c r="S3" s="7">
        <v>0.9</v>
      </c>
    </row>
    <row r="4" spans="1:19" x14ac:dyDescent="0.25">
      <c r="A4" s="6" t="s">
        <v>7</v>
      </c>
      <c r="B4" s="8">
        <v>15</v>
      </c>
      <c r="C4" s="8">
        <v>70</v>
      </c>
      <c r="D4" s="8">
        <v>80</v>
      </c>
      <c r="E4" s="8">
        <v>8</v>
      </c>
      <c r="F4" s="8">
        <v>2.7</v>
      </c>
      <c r="G4" s="8">
        <v>0</v>
      </c>
      <c r="H4" s="7">
        <v>0</v>
      </c>
      <c r="I4" s="8">
        <v>40</v>
      </c>
      <c r="J4" s="8">
        <v>160</v>
      </c>
      <c r="K4" s="7">
        <v>0</v>
      </c>
      <c r="L4" s="7">
        <v>0</v>
      </c>
      <c r="M4" s="7">
        <v>0</v>
      </c>
      <c r="N4" s="7">
        <v>0</v>
      </c>
      <c r="O4" s="8">
        <v>7</v>
      </c>
      <c r="P4" s="7">
        <v>15</v>
      </c>
      <c r="Q4" s="9">
        <v>0.3</v>
      </c>
      <c r="R4" s="10">
        <v>0.83</v>
      </c>
      <c r="S4" s="7">
        <v>0.9</v>
      </c>
    </row>
    <row r="5" spans="1:19" x14ac:dyDescent="0.25">
      <c r="A5" s="5" t="s">
        <v>8</v>
      </c>
      <c r="B5" s="8">
        <v>14</v>
      </c>
      <c r="C5" s="8">
        <v>70</v>
      </c>
      <c r="D5" s="8">
        <v>80</v>
      </c>
      <c r="E5" s="8">
        <v>7</v>
      </c>
      <c r="F5" s="8">
        <v>15.9</v>
      </c>
      <c r="G5" s="8">
        <v>0</v>
      </c>
      <c r="H5" s="7">
        <v>0</v>
      </c>
      <c r="I5" s="8">
        <v>3</v>
      </c>
      <c r="J5" s="8">
        <v>60</v>
      </c>
      <c r="K5" s="7">
        <v>0</v>
      </c>
      <c r="L5" s="7">
        <v>0</v>
      </c>
      <c r="M5" s="7">
        <v>0</v>
      </c>
      <c r="N5" s="7">
        <v>0</v>
      </c>
      <c r="O5" s="8">
        <v>7</v>
      </c>
      <c r="P5" s="7">
        <v>15</v>
      </c>
      <c r="Q5" s="9">
        <v>0.3</v>
      </c>
      <c r="R5" s="10">
        <v>0.83</v>
      </c>
      <c r="S5" s="7">
        <v>0.9</v>
      </c>
    </row>
    <row r="6" spans="1:19" x14ac:dyDescent="0.25">
      <c r="A6" s="5" t="s">
        <v>9</v>
      </c>
      <c r="B6" s="8">
        <v>8</v>
      </c>
      <c r="C6" s="8">
        <v>70</v>
      </c>
      <c r="D6" s="8">
        <v>80</v>
      </c>
      <c r="E6" s="8">
        <v>2</v>
      </c>
      <c r="F6" s="8">
        <f>9.3+24</f>
        <v>33.299999999999997</v>
      </c>
      <c r="G6" s="8">
        <v>0</v>
      </c>
      <c r="H6" s="7">
        <v>0</v>
      </c>
      <c r="I6" s="8">
        <v>2</v>
      </c>
      <c r="J6" s="8">
        <v>30</v>
      </c>
      <c r="K6" s="7">
        <v>0</v>
      </c>
      <c r="L6" s="7">
        <v>0</v>
      </c>
      <c r="M6" s="7">
        <v>0</v>
      </c>
      <c r="N6" s="7">
        <v>0</v>
      </c>
      <c r="O6" s="8">
        <v>7</v>
      </c>
      <c r="P6" s="7">
        <v>15</v>
      </c>
      <c r="Q6" s="9">
        <v>0.3</v>
      </c>
      <c r="R6" s="10">
        <v>0.83</v>
      </c>
      <c r="S6" s="7">
        <v>0.9</v>
      </c>
    </row>
    <row r="7" spans="1:19" x14ac:dyDescent="0.25">
      <c r="A7" s="5" t="s">
        <v>19</v>
      </c>
      <c r="B7" s="8">
        <v>8</v>
      </c>
      <c r="C7" s="8">
        <v>70</v>
      </c>
      <c r="D7" s="8">
        <v>80</v>
      </c>
      <c r="E7" s="8">
        <v>2</v>
      </c>
      <c r="F7" s="8">
        <f>9.3+12</f>
        <v>21.3</v>
      </c>
      <c r="G7" s="8">
        <v>0</v>
      </c>
      <c r="H7" s="7">
        <v>0</v>
      </c>
      <c r="I7" s="8">
        <v>2</v>
      </c>
      <c r="J7" s="8">
        <v>30</v>
      </c>
      <c r="K7" s="7">
        <v>10</v>
      </c>
      <c r="L7" s="7">
        <v>0</v>
      </c>
      <c r="M7" s="7">
        <v>0</v>
      </c>
      <c r="N7" s="7">
        <v>0</v>
      </c>
      <c r="O7" s="8">
        <v>7</v>
      </c>
      <c r="P7" s="7">
        <v>15</v>
      </c>
      <c r="Q7" s="9">
        <v>0.3</v>
      </c>
      <c r="R7" s="10">
        <v>0.83</v>
      </c>
      <c r="S7" s="7">
        <v>0.9</v>
      </c>
    </row>
    <row r="8" spans="1:19" x14ac:dyDescent="0.25">
      <c r="A8" s="5" t="s">
        <v>10</v>
      </c>
      <c r="B8" s="8">
        <v>2</v>
      </c>
      <c r="C8" s="8">
        <v>70</v>
      </c>
      <c r="D8" s="8">
        <v>80</v>
      </c>
      <c r="E8" s="8">
        <v>2</v>
      </c>
      <c r="F8" s="8">
        <v>6.9</v>
      </c>
      <c r="G8" s="8">
        <v>0</v>
      </c>
      <c r="H8" s="7">
        <v>0</v>
      </c>
      <c r="I8" s="8">
        <v>15</v>
      </c>
      <c r="J8" s="8">
        <v>45</v>
      </c>
      <c r="K8" s="7">
        <v>0</v>
      </c>
      <c r="L8" s="7">
        <v>0</v>
      </c>
      <c r="M8" s="7">
        <v>0</v>
      </c>
      <c r="N8" s="7">
        <v>0</v>
      </c>
      <c r="O8" s="8">
        <v>7</v>
      </c>
      <c r="P8" s="7">
        <v>15</v>
      </c>
      <c r="Q8" s="9">
        <v>0.3</v>
      </c>
      <c r="R8" s="10">
        <v>0.83</v>
      </c>
      <c r="S8" s="7">
        <v>0.9</v>
      </c>
    </row>
    <row r="9" spans="1:19" x14ac:dyDescent="0.25">
      <c r="A9" s="5" t="s">
        <v>11</v>
      </c>
      <c r="B9" s="8">
        <v>15</v>
      </c>
      <c r="C9" s="8">
        <v>90</v>
      </c>
      <c r="D9" s="8">
        <v>170</v>
      </c>
      <c r="E9" s="8">
        <v>10</v>
      </c>
      <c r="F9" s="8">
        <v>10.8</v>
      </c>
      <c r="G9" s="8">
        <v>16.5</v>
      </c>
      <c r="H9" s="7">
        <v>0</v>
      </c>
      <c r="I9" s="8">
        <v>3</v>
      </c>
      <c r="J9" s="8">
        <v>60</v>
      </c>
      <c r="K9" s="7">
        <v>0</v>
      </c>
      <c r="L9" s="7">
        <v>150</v>
      </c>
      <c r="M9" s="7">
        <v>0</v>
      </c>
      <c r="N9" s="7">
        <v>0</v>
      </c>
      <c r="O9" s="8">
        <v>7</v>
      </c>
      <c r="P9" s="7">
        <v>15</v>
      </c>
      <c r="Q9" s="9">
        <v>0.3</v>
      </c>
      <c r="R9" s="10">
        <v>0.83</v>
      </c>
      <c r="S9" s="7">
        <v>0.9</v>
      </c>
    </row>
    <row r="10" spans="1:19" x14ac:dyDescent="0.25">
      <c r="A10" s="5" t="s">
        <v>12</v>
      </c>
      <c r="B10" s="8">
        <v>3</v>
      </c>
      <c r="C10" s="8">
        <v>70</v>
      </c>
      <c r="D10" s="8">
        <v>80</v>
      </c>
      <c r="E10" s="8">
        <v>4</v>
      </c>
      <c r="F10" s="8">
        <v>14</v>
      </c>
      <c r="G10" s="8">
        <v>0</v>
      </c>
      <c r="H10" s="7">
        <v>0</v>
      </c>
      <c r="I10" s="8">
        <v>2</v>
      </c>
      <c r="J10" s="8">
        <v>30</v>
      </c>
      <c r="K10" s="7">
        <v>0</v>
      </c>
      <c r="L10" s="7">
        <v>0</v>
      </c>
      <c r="M10" s="7">
        <v>0</v>
      </c>
      <c r="N10" s="7">
        <v>0</v>
      </c>
      <c r="O10" s="8">
        <v>7</v>
      </c>
      <c r="P10" s="7">
        <v>15</v>
      </c>
      <c r="Q10" s="9">
        <v>0.3</v>
      </c>
      <c r="R10" s="10">
        <v>0.83</v>
      </c>
      <c r="S10" s="7">
        <v>0.9</v>
      </c>
    </row>
    <row r="11" spans="1:19" x14ac:dyDescent="0.25">
      <c r="A11" s="5" t="s">
        <v>13</v>
      </c>
      <c r="B11" s="8">
        <f>15*0.43+3*0.01+5*0.56</f>
        <v>9.2800000000000011</v>
      </c>
      <c r="C11" s="8">
        <v>70</v>
      </c>
      <c r="D11" s="8">
        <v>80</v>
      </c>
      <c r="E11" s="8">
        <f>0.43*4+0.01*7+0.56*20</f>
        <v>12.990000000000002</v>
      </c>
      <c r="F11" s="8">
        <f>0.43*4.5+0.01*15.9+0.56*15.9</f>
        <v>10.998000000000001</v>
      </c>
      <c r="G11" s="8">
        <v>0</v>
      </c>
      <c r="H11" s="7">
        <v>0</v>
      </c>
      <c r="I11" s="8">
        <f>0.43*60+0.01*0+0.56*0</f>
        <v>25.8</v>
      </c>
      <c r="J11" s="8">
        <f>I11*4</f>
        <v>103.2</v>
      </c>
      <c r="K11" s="7">
        <v>0</v>
      </c>
      <c r="L11" s="7">
        <v>16</v>
      </c>
      <c r="M11" s="7">
        <v>0</v>
      </c>
      <c r="N11" s="7">
        <v>0</v>
      </c>
      <c r="O11" s="8">
        <v>7</v>
      </c>
      <c r="P11" s="7">
        <v>15</v>
      </c>
      <c r="Q11" s="9">
        <v>0.3</v>
      </c>
      <c r="R11" s="10">
        <v>0.83</v>
      </c>
      <c r="S11" s="7">
        <v>0.9</v>
      </c>
    </row>
    <row r="12" spans="1:19" x14ac:dyDescent="0.25">
      <c r="A12" s="5" t="s">
        <v>14</v>
      </c>
      <c r="B12" s="8">
        <v>10</v>
      </c>
      <c r="C12" s="8">
        <v>120</v>
      </c>
      <c r="D12" s="8">
        <v>280</v>
      </c>
      <c r="E12" s="8">
        <v>2</v>
      </c>
      <c r="F12" s="8">
        <v>9.9</v>
      </c>
      <c r="G12" s="8">
        <v>0</v>
      </c>
      <c r="H12" s="7">
        <v>0</v>
      </c>
      <c r="I12" s="8">
        <v>60</v>
      </c>
      <c r="J12" s="8">
        <v>180</v>
      </c>
      <c r="K12" s="7">
        <v>0</v>
      </c>
      <c r="L12" s="7">
        <v>0</v>
      </c>
      <c r="M12" s="7">
        <v>0</v>
      </c>
      <c r="N12" s="7">
        <v>0</v>
      </c>
      <c r="O12" s="8">
        <v>7</v>
      </c>
      <c r="P12" s="7">
        <v>15</v>
      </c>
      <c r="Q12" s="9">
        <v>0.3</v>
      </c>
      <c r="R12" s="10">
        <v>0.83</v>
      </c>
      <c r="S12" s="7">
        <v>0.9</v>
      </c>
    </row>
    <row r="13" spans="1:19" x14ac:dyDescent="0.25">
      <c r="A13" s="5" t="s">
        <v>15</v>
      </c>
      <c r="B13" s="8">
        <v>10</v>
      </c>
      <c r="C13" s="8">
        <v>70</v>
      </c>
      <c r="D13" s="8">
        <v>80</v>
      </c>
      <c r="E13" s="8">
        <v>2</v>
      </c>
      <c r="F13" s="8">
        <v>11.3</v>
      </c>
      <c r="G13" s="8">
        <v>0</v>
      </c>
      <c r="H13" s="7">
        <v>0</v>
      </c>
      <c r="I13" s="8">
        <v>120</v>
      </c>
      <c r="J13" s="8">
        <v>360</v>
      </c>
      <c r="K13" s="7">
        <v>0</v>
      </c>
      <c r="L13" s="7">
        <v>0</v>
      </c>
      <c r="M13" s="7">
        <v>0</v>
      </c>
      <c r="N13" s="7">
        <v>0</v>
      </c>
      <c r="O13" s="8">
        <v>7</v>
      </c>
      <c r="P13" s="7">
        <v>15</v>
      </c>
      <c r="Q13" s="9">
        <v>0.3</v>
      </c>
      <c r="R13" s="10">
        <v>0.83</v>
      </c>
      <c r="S13" s="7">
        <v>0.9</v>
      </c>
    </row>
    <row r="14" spans="1:19" x14ac:dyDescent="0.25">
      <c r="A14" s="5" t="s">
        <v>16</v>
      </c>
      <c r="B14" s="8">
        <v>0</v>
      </c>
      <c r="C14" s="8">
        <v>70</v>
      </c>
      <c r="D14" s="8">
        <v>0</v>
      </c>
      <c r="E14" s="8">
        <v>0</v>
      </c>
      <c r="F14" s="8">
        <v>6.6</v>
      </c>
      <c r="G14" s="8">
        <v>0</v>
      </c>
      <c r="H14" s="8">
        <v>100</v>
      </c>
      <c r="I14" s="8">
        <v>0</v>
      </c>
      <c r="J14" s="8">
        <v>0</v>
      </c>
      <c r="K14" s="7">
        <v>0</v>
      </c>
      <c r="L14" s="7">
        <v>0</v>
      </c>
      <c r="M14" s="7">
        <v>0</v>
      </c>
      <c r="N14" s="7">
        <v>0</v>
      </c>
      <c r="O14" s="8">
        <v>7</v>
      </c>
      <c r="P14" s="7">
        <v>15</v>
      </c>
      <c r="Q14" s="9">
        <v>0.3</v>
      </c>
      <c r="R14" s="10">
        <v>0.83</v>
      </c>
      <c r="S14" s="7">
        <v>0.9</v>
      </c>
    </row>
    <row r="15" spans="1:19" x14ac:dyDescent="0.25">
      <c r="A15" s="5" t="s">
        <v>40</v>
      </c>
      <c r="B15" s="8">
        <v>0</v>
      </c>
      <c r="C15" s="8">
        <v>70</v>
      </c>
      <c r="D15" s="8">
        <v>0</v>
      </c>
      <c r="E15" s="8">
        <v>0</v>
      </c>
      <c r="F15" s="8">
        <v>6.6</v>
      </c>
      <c r="G15" s="8">
        <v>0</v>
      </c>
      <c r="H15" s="8">
        <v>100</v>
      </c>
      <c r="I15" s="8">
        <v>0</v>
      </c>
      <c r="J15" s="8">
        <v>0</v>
      </c>
      <c r="K15" s="7">
        <v>0</v>
      </c>
      <c r="L15" s="7">
        <v>0</v>
      </c>
      <c r="M15" s="7">
        <v>0</v>
      </c>
      <c r="N15" s="7">
        <v>0</v>
      </c>
      <c r="O15" s="8">
        <v>7</v>
      </c>
      <c r="P15" s="7">
        <v>15</v>
      </c>
      <c r="Q15" s="9">
        <v>0.222</v>
      </c>
      <c r="R15" s="10">
        <v>0.83</v>
      </c>
      <c r="S15" s="7">
        <v>0.9</v>
      </c>
    </row>
    <row r="16" spans="1:19" x14ac:dyDescent="0.25">
      <c r="A16" s="5" t="s">
        <v>41</v>
      </c>
      <c r="B16" s="8">
        <v>0</v>
      </c>
      <c r="C16" s="8">
        <v>70</v>
      </c>
      <c r="D16" s="8">
        <v>0</v>
      </c>
      <c r="E16" s="8">
        <v>0</v>
      </c>
      <c r="F16" s="8">
        <v>6.6</v>
      </c>
      <c r="G16" s="8">
        <v>0</v>
      </c>
      <c r="H16" s="8">
        <v>100</v>
      </c>
      <c r="I16" s="8">
        <v>0</v>
      </c>
      <c r="J16" s="8">
        <v>0</v>
      </c>
      <c r="K16" s="7">
        <v>0</v>
      </c>
      <c r="L16" s="7">
        <v>0</v>
      </c>
      <c r="M16" s="7">
        <v>0</v>
      </c>
      <c r="N16" s="7">
        <v>0</v>
      </c>
      <c r="O16" s="8">
        <v>7</v>
      </c>
      <c r="P16" s="7">
        <v>15</v>
      </c>
      <c r="Q16" s="9">
        <v>0.106</v>
      </c>
      <c r="R16" s="10">
        <v>0.83</v>
      </c>
      <c r="S16" s="7">
        <v>0.9</v>
      </c>
    </row>
    <row r="17" spans="1:19" x14ac:dyDescent="0.25">
      <c r="A17" s="5" t="s">
        <v>17</v>
      </c>
      <c r="B17" s="8">
        <v>0</v>
      </c>
      <c r="C17" s="8">
        <v>35</v>
      </c>
      <c r="D17" s="8">
        <v>0</v>
      </c>
      <c r="E17" s="8">
        <v>1</v>
      </c>
      <c r="F17" s="8">
        <v>2.9</v>
      </c>
      <c r="G17" s="8">
        <v>0</v>
      </c>
      <c r="H17" s="7">
        <v>0</v>
      </c>
      <c r="I17" s="8">
        <v>0</v>
      </c>
      <c r="J17" s="8">
        <v>0</v>
      </c>
      <c r="K17" s="7">
        <v>0</v>
      </c>
      <c r="L17" s="7">
        <v>0</v>
      </c>
      <c r="M17" s="7">
        <v>0</v>
      </c>
      <c r="N17" s="7">
        <v>0</v>
      </c>
      <c r="O17" s="8">
        <v>7</v>
      </c>
      <c r="P17" s="7">
        <v>15</v>
      </c>
      <c r="Q17" s="9">
        <v>0.3</v>
      </c>
      <c r="R17" s="10">
        <v>0.83</v>
      </c>
      <c r="S17" s="7">
        <v>0.9</v>
      </c>
    </row>
    <row r="18" spans="1:19" x14ac:dyDescent="0.25">
      <c r="A18" s="5" t="s">
        <v>18</v>
      </c>
      <c r="B18" s="8">
        <v>0</v>
      </c>
      <c r="C18" s="8">
        <v>70</v>
      </c>
      <c r="D18" s="8">
        <v>0</v>
      </c>
      <c r="E18" s="8">
        <v>0</v>
      </c>
      <c r="F18" s="8">
        <v>5.7</v>
      </c>
      <c r="G18" s="8">
        <v>0</v>
      </c>
      <c r="H18" s="7">
        <v>0</v>
      </c>
      <c r="I18" s="8">
        <v>0</v>
      </c>
      <c r="J18" s="8">
        <v>0</v>
      </c>
      <c r="K18" s="7">
        <v>100</v>
      </c>
      <c r="L18" s="7">
        <v>0</v>
      </c>
      <c r="M18" s="7">
        <v>0</v>
      </c>
      <c r="N18" s="7">
        <v>0</v>
      </c>
      <c r="O18" s="8">
        <v>7</v>
      </c>
      <c r="P18" s="7">
        <v>15</v>
      </c>
      <c r="Q18" s="9">
        <v>0.3</v>
      </c>
      <c r="R18" s="10">
        <v>0.83</v>
      </c>
      <c r="S18" s="7">
        <v>0.9</v>
      </c>
    </row>
    <row r="19" spans="1:19" x14ac:dyDescent="0.25">
      <c r="A19" s="5" t="s">
        <v>23</v>
      </c>
      <c r="B19" s="8">
        <v>15</v>
      </c>
      <c r="C19" s="8">
        <f>C11</f>
        <v>70</v>
      </c>
      <c r="D19" s="8">
        <f>D11</f>
        <v>80</v>
      </c>
      <c r="E19" s="8">
        <v>20</v>
      </c>
      <c r="F19" s="8">
        <v>16.2</v>
      </c>
      <c r="G19" s="8">
        <f>G9</f>
        <v>16.5</v>
      </c>
      <c r="H19" s="7">
        <v>0</v>
      </c>
      <c r="I19" s="8">
        <v>3</v>
      </c>
      <c r="J19" s="8">
        <v>60</v>
      </c>
      <c r="K19" s="7">
        <v>0</v>
      </c>
      <c r="L19" s="7">
        <v>0</v>
      </c>
      <c r="M19" s="7">
        <v>0</v>
      </c>
      <c r="N19" s="7">
        <v>0</v>
      </c>
      <c r="O19" s="8">
        <v>7</v>
      </c>
      <c r="P19" s="7">
        <v>15</v>
      </c>
      <c r="Q19" s="9">
        <v>0.3</v>
      </c>
      <c r="R19" s="10">
        <v>0.83</v>
      </c>
      <c r="S19" s="7">
        <v>0.9</v>
      </c>
    </row>
    <row r="20" spans="1:19" x14ac:dyDescent="0.25">
      <c r="A20" s="5" t="s">
        <v>24</v>
      </c>
      <c r="B20" s="8">
        <v>3</v>
      </c>
      <c r="C20" s="8">
        <v>70</v>
      </c>
      <c r="D20" s="8">
        <v>80</v>
      </c>
      <c r="E20" s="8">
        <v>7</v>
      </c>
      <c r="F20" s="8">
        <v>10.8</v>
      </c>
      <c r="G20" s="8">
        <v>0</v>
      </c>
      <c r="H20" s="7">
        <v>0</v>
      </c>
      <c r="I20" s="8">
        <v>2</v>
      </c>
      <c r="J20" s="8">
        <v>30</v>
      </c>
      <c r="K20" s="7">
        <v>0</v>
      </c>
      <c r="L20" s="7">
        <v>0</v>
      </c>
      <c r="M20" s="7">
        <v>0</v>
      </c>
      <c r="N20" s="7">
        <v>0</v>
      </c>
      <c r="O20" s="8">
        <v>7</v>
      </c>
      <c r="P20" s="7">
        <v>15</v>
      </c>
      <c r="Q20" s="9">
        <v>0.3</v>
      </c>
      <c r="R20" s="10">
        <v>0.83</v>
      </c>
      <c r="S20" s="7">
        <v>0.9</v>
      </c>
    </row>
    <row r="21" spans="1:19" x14ac:dyDescent="0.25">
      <c r="A21" s="5" t="s">
        <v>25</v>
      </c>
      <c r="B21" s="8">
        <v>5</v>
      </c>
      <c r="C21" s="8">
        <v>70</v>
      </c>
      <c r="D21" s="8">
        <v>80</v>
      </c>
      <c r="E21" s="8">
        <v>2</v>
      </c>
      <c r="F21" s="8">
        <v>6.9</v>
      </c>
      <c r="G21" s="8">
        <v>0</v>
      </c>
      <c r="H21" s="7">
        <v>0</v>
      </c>
      <c r="I21" s="8">
        <v>0</v>
      </c>
      <c r="J21" s="8">
        <v>0</v>
      </c>
      <c r="K21" s="7">
        <v>0</v>
      </c>
      <c r="L21" s="7">
        <v>0</v>
      </c>
      <c r="M21" s="7">
        <v>0</v>
      </c>
      <c r="N21" s="7">
        <v>0</v>
      </c>
      <c r="O21" s="8">
        <v>7</v>
      </c>
      <c r="P21" s="7">
        <v>15</v>
      </c>
      <c r="Q21" s="9">
        <v>0.3</v>
      </c>
      <c r="R21" s="10">
        <v>0.83</v>
      </c>
      <c r="S21" s="7">
        <v>0.9</v>
      </c>
    </row>
    <row r="22" spans="1:19" x14ac:dyDescent="0.25">
      <c r="A22" s="5" t="s">
        <v>28</v>
      </c>
      <c r="B22" s="8">
        <v>10</v>
      </c>
      <c r="C22" s="8">
        <v>70</v>
      </c>
      <c r="D22" s="8">
        <v>80</v>
      </c>
      <c r="E22" s="8">
        <v>4</v>
      </c>
      <c r="F22" s="8">
        <v>12.5</v>
      </c>
      <c r="G22" s="8">
        <v>0</v>
      </c>
      <c r="H22" s="7">
        <v>0</v>
      </c>
      <c r="I22" s="8">
        <v>2</v>
      </c>
      <c r="J22" s="8">
        <v>30</v>
      </c>
      <c r="K22" s="7">
        <v>0</v>
      </c>
      <c r="L22" s="7">
        <v>0</v>
      </c>
      <c r="M22" s="7">
        <v>0</v>
      </c>
      <c r="N22" s="7">
        <v>0</v>
      </c>
      <c r="O22" s="8">
        <v>7</v>
      </c>
      <c r="P22" s="7">
        <v>15</v>
      </c>
      <c r="Q22" s="9">
        <v>0.3</v>
      </c>
      <c r="R22" s="10">
        <v>0.83</v>
      </c>
      <c r="S22" s="7">
        <v>0.9</v>
      </c>
    </row>
    <row r="23" spans="1:19" x14ac:dyDescent="0.25">
      <c r="Q23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Yi-Kai TSAI</cp:lastModifiedBy>
  <dcterms:created xsi:type="dcterms:W3CDTF">2016-05-11T05:33:26Z</dcterms:created>
  <dcterms:modified xsi:type="dcterms:W3CDTF">2024-08-20T06:59:43Z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