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YTSA01\CS\CityEnergyAnalyst\cea\databases\DE\archetypes\use_types\"/>
    </mc:Choice>
  </mc:AlternateContent>
  <xr:revisionPtr revIDLastSave="0" documentId="13_ncr:1_{2373721F-8609-4B86-9432-91A3F37687F9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INDOOR_COMFORT" sheetId="1" r:id="rId1"/>
    <sheet name="INTERNAL_LOAD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2" l="1"/>
  <c r="D23" i="2"/>
  <c r="C23" i="2"/>
  <c r="I15" i="2"/>
  <c r="J15" i="2" s="1"/>
  <c r="F15" i="2"/>
  <c r="E15" i="2"/>
  <c r="B15" i="2"/>
  <c r="F13" i="2"/>
  <c r="F26" i="1"/>
  <c r="F25" i="1"/>
  <c r="F24" i="1"/>
  <c r="F23" i="1"/>
  <c r="F17" i="1"/>
  <c r="F16" i="1"/>
  <c r="F15" i="1"/>
  <c r="F14" i="1"/>
  <c r="F13" i="1"/>
  <c r="F12" i="1"/>
</calcChain>
</file>

<file path=xl/sharedStrings.xml><?xml version="1.0" encoding="utf-8"?>
<sst xmlns="http://schemas.openxmlformats.org/spreadsheetml/2006/main" count="77" uniqueCount="51">
  <si>
    <t>code</t>
  </si>
  <si>
    <t>Tcs_set_C</t>
  </si>
  <si>
    <t>Ths_set_C</t>
  </si>
  <si>
    <t>Tcs_setb_C</t>
  </si>
  <si>
    <t>Ths_setb_C</t>
  </si>
  <si>
    <t>Ve_lsp</t>
  </si>
  <si>
    <t>RH_min_pc</t>
  </si>
  <si>
    <t>RH_max_pc</t>
  </si>
  <si>
    <t>MULTI_RES</t>
  </si>
  <si>
    <t>SINGLE_RES</t>
  </si>
  <si>
    <t>HOTEL</t>
  </si>
  <si>
    <t>OFFICE</t>
  </si>
  <si>
    <t>RETAIL</t>
  </si>
  <si>
    <t>FOODSTORE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</si>
  <si>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</si>
  <si>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</si>
  <si>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</si>
  <si>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</si>
  <si>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</si>
  <si>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</si>
  <si>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</si>
  <si>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</si>
  <si>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</si>
  <si>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LAB</t>
  </si>
  <si>
    <t>MUSEUM</t>
  </si>
  <si>
    <t>LIBRARY</t>
  </si>
  <si>
    <t>UNIVERSITY</t>
  </si>
  <si>
    <t>Occ_m2p</t>
  </si>
  <si>
    <t>Qs_Wp</t>
  </si>
  <si>
    <t>X_ghp</t>
  </si>
  <si>
    <t>Ea_Wm2</t>
  </si>
  <si>
    <t>El_Wm2</t>
  </si>
  <si>
    <t>Epro_Wm2</t>
  </si>
  <si>
    <t>Ed_Wm2</t>
  </si>
  <si>
    <t>Vww_ldp</t>
  </si>
  <si>
    <t>Vw_ldp</t>
  </si>
  <si>
    <t>Qcre_Wm2</t>
  </si>
  <si>
    <t>Qhpro_Wm2</t>
  </si>
  <si>
    <t>Qcpro_Wm2</t>
  </si>
  <si>
    <t>Ev_kWveh</t>
  </si>
  <si>
    <t>SENIOR_RES</t>
  </si>
  <si>
    <t>OFFICE_1P</t>
  </si>
  <si>
    <t>SEMINAR</t>
  </si>
  <si>
    <t>KINDERGARDEN</t>
  </si>
  <si>
    <t>TCData_Sup</t>
  </si>
  <si>
    <t>TCData_Re</t>
  </si>
  <si>
    <t>Hp_X_Cool</t>
  </si>
  <si>
    <t>Hp_Ratio</t>
  </si>
  <si>
    <t>N_Hs</t>
  </si>
  <si>
    <t>SEMICONDUCTOR</t>
  </si>
  <si>
    <t>PHARMACEUTICAL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</si>
</sst>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color indexed="65"/>
      <name val="Calibri"/>
    </font>
    <font>
      <sz val="11"/>
      <name val="Calibri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5B9BD5"/>
        <bgColor rgb="FF5B9BD5"/>
      </patternFill>
    </fill>
    <fill>
      <patternFill patternType="solid">
        <f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2" fillId="4" borderId="2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" fontId="0" fillId="3" borderId="2" xfId="0" applyNumberFormat="1" applyFill="1" applyBorder="1" applyAlignment="1" applyProtection="1">
      <alignment horizontal="center"/>
      <protection locked="0"/>
    </xf>
    <xf numFmtId="164" fontId="0" fillId="3" borderId="2" xfId="0" applyNumberFormat="1" applyFill="1" applyBorder="1" applyAlignment="1" applyProtection="1">
      <alignment horizontal="center"/>
      <protection locked="0"/>
    </xf>
    <xf numFmtId="49" fontId="2" fillId="4" borderId="4" xfId="0" applyNumberFormat="1" applyFon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49" fontId="4" fillId="6" borderId="2" xfId="0" applyNumberFormat="1" applyFont="1" applyFill="1" applyBorder="1" applyAlignment="1">
      <alignment horizontal="center"/>
    </xf>
    <xf numFmtId="164" fontId="0" fillId="7" borderId="2" xfId="0" applyNumberFormat="1" applyFill="1" applyBorder="1" applyAlignment="1">
      <alignment horizontal="center"/>
    </xf>
    <xf numFmtId="164" fontId="0" fillId="7" borderId="2" xfId="0" applyNumberFormat="1" applyFill="1" applyBorder="1" applyAlignment="1" applyProtection="1">
      <alignment horizontal="center"/>
      <protection locked="0"/>
    </xf>
    <xf numFmtId="165" fontId="0" fillId="7" borderId="2" xfId="0" applyNumberFormat="1" applyFill="1" applyBorder="1" applyAlignment="1" applyProtection="1">
      <alignment horizontal="center"/>
      <protection locked="0"/>
    </xf>
    <xf numFmtId="2" fontId="0" fillId="7" borderId="2" xfId="0" applyNumberForma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7" zoomScale="130" workbookViewId="0">
      <selection activeCell="A20" sqref="A20"/>
    </sheetView>
  </sheetViews>
  <sheetFormatPr defaultColWidth="9.140625" defaultRowHeight="15" x14ac:dyDescent="0.25"/>
  <cols>
    <col min="1" max="1" width="17.42578125" style="2" bestFit="1" customWidth="1"/>
    <col min="2" max="2" width="10.85546875" style="1" customWidth="1"/>
    <col min="3" max="3" width="10.42578125" style="1" customWidth="1"/>
    <col min="4" max="4" width="11.85546875" style="1" customWidth="1"/>
    <col min="5" max="5" width="12" style="1" customWidth="1"/>
    <col min="6" max="6" width="10.140625" style="1" bestFit="1" customWidth="1"/>
    <col min="7" max="7" width="10.85546875" style="1" bestFit="1" customWidth="1"/>
    <col min="8" max="8" width="11.140625" style="1" bestFit="1" customWidth="1"/>
    <col min="9" max="16384" width="9.140625" style="1"/>
  </cols>
  <sheetData>
    <row r="1" spans="1:8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9</v>
      </c>
      <c r="B2" s="14">
        <v>26</v>
      </c>
      <c r="C2" s="12">
        <v>20</v>
      </c>
      <c r="D2" s="12">
        <v>32</v>
      </c>
      <c r="E2" s="12">
        <v>16</v>
      </c>
      <c r="F2" s="12">
        <v>8.3000000000000007</v>
      </c>
      <c r="G2" s="12">
        <v>25</v>
      </c>
      <c r="H2" s="12">
        <v>60</v>
      </c>
    </row>
    <row r="3" spans="1:8" x14ac:dyDescent="0.25">
      <c r="A3" s="4" t="s">
        <v>8</v>
      </c>
      <c r="B3" s="15">
        <v>26</v>
      </c>
      <c r="C3" s="13">
        <v>20</v>
      </c>
      <c r="D3" s="13">
        <v>32</v>
      </c>
      <c r="E3" s="13">
        <v>16</v>
      </c>
      <c r="F3" s="13">
        <v>8.3000000000000007</v>
      </c>
      <c r="G3" s="13">
        <v>25</v>
      </c>
      <c r="H3" s="13">
        <v>60</v>
      </c>
    </row>
    <row r="4" spans="1:8" x14ac:dyDescent="0.25">
      <c r="A4" s="10" t="s">
        <v>40</v>
      </c>
      <c r="B4" s="15">
        <v>26</v>
      </c>
      <c r="C4" s="13">
        <v>20</v>
      </c>
      <c r="D4" s="13">
        <v>32</v>
      </c>
      <c r="E4" s="13">
        <v>16</v>
      </c>
      <c r="F4" s="13">
        <v>8.3000000000000007</v>
      </c>
      <c r="G4" s="13">
        <v>25</v>
      </c>
      <c r="H4" s="13">
        <v>60</v>
      </c>
    </row>
    <row r="5" spans="1:8" x14ac:dyDescent="0.25">
      <c r="A5" s="10" t="s">
        <v>41</v>
      </c>
      <c r="B5" s="15">
        <v>24</v>
      </c>
      <c r="C5" s="13">
        <v>21</v>
      </c>
      <c r="D5" s="13">
        <v>26</v>
      </c>
      <c r="E5" s="13">
        <v>20</v>
      </c>
      <c r="F5" s="13">
        <v>11.1</v>
      </c>
      <c r="G5" s="13">
        <v>25</v>
      </c>
      <c r="H5" s="13">
        <v>60</v>
      </c>
    </row>
    <row r="6" spans="1:8" x14ac:dyDescent="0.25">
      <c r="A6" s="10" t="s">
        <v>11</v>
      </c>
      <c r="B6" s="15">
        <v>24</v>
      </c>
      <c r="C6" s="13">
        <v>21</v>
      </c>
      <c r="D6" s="13">
        <v>26</v>
      </c>
      <c r="E6" s="13">
        <v>20</v>
      </c>
      <c r="F6" s="13">
        <v>11.1</v>
      </c>
      <c r="G6" s="13">
        <v>25</v>
      </c>
      <c r="H6" s="13">
        <v>60</v>
      </c>
    </row>
    <row r="7" spans="1:8" x14ac:dyDescent="0.25">
      <c r="A7" s="10" t="s">
        <v>42</v>
      </c>
      <c r="B7" s="15">
        <v>20</v>
      </c>
      <c r="C7" s="13">
        <v>26</v>
      </c>
      <c r="D7" s="13">
        <v>16</v>
      </c>
      <c r="E7" s="13">
        <v>32</v>
      </c>
      <c r="F7" s="13">
        <v>5.6</v>
      </c>
      <c r="G7" s="13">
        <v>25</v>
      </c>
      <c r="H7" s="13">
        <v>60</v>
      </c>
    </row>
    <row r="8" spans="1:8" x14ac:dyDescent="0.25">
      <c r="A8" s="10" t="s">
        <v>13</v>
      </c>
      <c r="B8" s="15">
        <v>16</v>
      </c>
      <c r="C8" s="13">
        <v>25</v>
      </c>
      <c r="D8" s="13">
        <v>16</v>
      </c>
      <c r="E8" s="13">
        <v>32</v>
      </c>
      <c r="F8" s="13">
        <v>5.6</v>
      </c>
      <c r="G8" s="13">
        <v>25</v>
      </c>
      <c r="H8" s="13">
        <v>60</v>
      </c>
    </row>
    <row r="9" spans="1:8" x14ac:dyDescent="0.25">
      <c r="A9" s="10" t="s">
        <v>43</v>
      </c>
      <c r="B9" s="15">
        <v>17.5</v>
      </c>
      <c r="C9" s="13">
        <v>25.5</v>
      </c>
      <c r="D9" s="13">
        <v>16</v>
      </c>
      <c r="E9" s="13">
        <v>32</v>
      </c>
      <c r="F9" s="13">
        <v>8.3000000000000007</v>
      </c>
      <c r="G9" s="13">
        <v>25</v>
      </c>
      <c r="H9" s="13">
        <v>60</v>
      </c>
    </row>
    <row r="10" spans="1:8" x14ac:dyDescent="0.25">
      <c r="A10" s="10" t="s">
        <v>16</v>
      </c>
      <c r="B10" s="15">
        <v>20</v>
      </c>
      <c r="C10" s="13">
        <v>26</v>
      </c>
      <c r="D10" s="13">
        <v>16</v>
      </c>
      <c r="E10" s="13">
        <v>32</v>
      </c>
      <c r="F10" s="13">
        <v>8.3000000000000007</v>
      </c>
      <c r="G10" s="13">
        <v>25</v>
      </c>
      <c r="H10" s="13">
        <v>60</v>
      </c>
    </row>
    <row r="11" spans="1:8" x14ac:dyDescent="0.25">
      <c r="A11" s="10" t="s">
        <v>14</v>
      </c>
      <c r="B11" s="15">
        <v>16</v>
      </c>
      <c r="C11" s="13">
        <v>25</v>
      </c>
      <c r="D11" s="13">
        <v>16</v>
      </c>
      <c r="E11" s="13">
        <v>32</v>
      </c>
      <c r="F11" s="13">
        <v>8.3000000000000007</v>
      </c>
      <c r="G11" s="13">
        <v>25</v>
      </c>
      <c r="H11" s="13">
        <v>60</v>
      </c>
    </row>
    <row r="12" spans="1:8" x14ac:dyDescent="0.25">
      <c r="A12" s="6" t="s">
        <v>10</v>
      </c>
      <c r="B12" s="7">
        <v>26</v>
      </c>
      <c r="C12" s="8">
        <v>21</v>
      </c>
      <c r="D12" s="7">
        <v>28</v>
      </c>
      <c r="E12" s="8">
        <v>21</v>
      </c>
      <c r="F12" s="9">
        <f t="shared" ref="F12" si="0">36/3.6</f>
        <v>10</v>
      </c>
      <c r="G12" s="9">
        <v>30</v>
      </c>
      <c r="H12" s="9">
        <v>60</v>
      </c>
    </row>
    <row r="13" spans="1:8" x14ac:dyDescent="0.25">
      <c r="A13" s="4" t="s">
        <v>12</v>
      </c>
      <c r="B13" s="7">
        <v>26</v>
      </c>
      <c r="C13" s="8">
        <v>20</v>
      </c>
      <c r="D13" s="7">
        <v>28</v>
      </c>
      <c r="E13" s="8">
        <v>12</v>
      </c>
      <c r="F13" s="9">
        <f t="shared" ref="F13" si="1">30/3.6</f>
        <v>8.3333333333333339</v>
      </c>
      <c r="G13" s="9">
        <v>30</v>
      </c>
      <c r="H13" s="9">
        <v>60</v>
      </c>
    </row>
    <row r="14" spans="1:8" x14ac:dyDescent="0.25">
      <c r="A14" s="4" t="s">
        <v>15</v>
      </c>
      <c r="B14" s="7">
        <v>30</v>
      </c>
      <c r="C14" s="8">
        <v>18</v>
      </c>
      <c r="D14" s="7">
        <v>32</v>
      </c>
      <c r="E14" s="8">
        <v>12</v>
      </c>
      <c r="F14" s="9">
        <f>10*15/3.6</f>
        <v>41.666666666666664</v>
      </c>
      <c r="G14" s="9">
        <v>30</v>
      </c>
      <c r="H14" s="9">
        <v>70</v>
      </c>
    </row>
    <row r="15" spans="1:8" x14ac:dyDescent="0.25">
      <c r="A15" s="4" t="s">
        <v>17</v>
      </c>
      <c r="B15" s="7">
        <v>26</v>
      </c>
      <c r="C15" s="8">
        <v>22</v>
      </c>
      <c r="D15" s="7">
        <v>28</v>
      </c>
      <c r="E15" s="8">
        <v>21</v>
      </c>
      <c r="F15" s="9">
        <f>36*1000/3600</f>
        <v>10</v>
      </c>
      <c r="G15" s="9">
        <v>30</v>
      </c>
      <c r="H15" s="9">
        <v>60</v>
      </c>
    </row>
    <row r="16" spans="1:8" x14ac:dyDescent="0.25">
      <c r="A16" s="4" t="s">
        <v>18</v>
      </c>
      <c r="B16" s="7">
        <v>26</v>
      </c>
      <c r="C16" s="8">
        <v>18</v>
      </c>
      <c r="D16" s="7">
        <v>28</v>
      </c>
      <c r="E16" s="8">
        <v>12</v>
      </c>
      <c r="F16" s="9">
        <f>9*10/3.6</f>
        <v>25</v>
      </c>
      <c r="G16" s="9">
        <v>30</v>
      </c>
      <c r="H16" s="9">
        <v>70</v>
      </c>
    </row>
    <row r="17" spans="1:8" x14ac:dyDescent="0.25">
      <c r="A17" s="4" t="s">
        <v>19</v>
      </c>
      <c r="B17" s="7">
        <v>30</v>
      </c>
      <c r="C17" s="8">
        <v>24</v>
      </c>
      <c r="D17" s="7">
        <v>32</v>
      </c>
      <c r="E17" s="8">
        <v>12</v>
      </c>
      <c r="F17" s="9">
        <f>3.6*10/3.6</f>
        <v>10</v>
      </c>
      <c r="G17" s="9">
        <v>30</v>
      </c>
      <c r="H17" s="9">
        <v>70</v>
      </c>
    </row>
    <row r="18" spans="1:8" x14ac:dyDescent="0.25">
      <c r="A18" s="4" t="s">
        <v>20</v>
      </c>
      <c r="B18" s="7">
        <v>26</v>
      </c>
      <c r="C18" s="8">
        <v>18</v>
      </c>
      <c r="D18" s="7">
        <v>28</v>
      </c>
      <c r="E18" s="8">
        <v>12</v>
      </c>
      <c r="F18" s="9">
        <v>36</v>
      </c>
      <c r="G18" s="9">
        <v>30</v>
      </c>
      <c r="H18" s="9">
        <v>60</v>
      </c>
    </row>
    <row r="19" spans="1:8" x14ac:dyDescent="0.25">
      <c r="A19" s="16" t="s">
        <v>49</v>
      </c>
      <c r="B19" s="7">
        <v>26</v>
      </c>
      <c r="C19" s="8">
        <v>18</v>
      </c>
      <c r="D19" s="7">
        <v>28</v>
      </c>
      <c r="E19" s="8">
        <v>12</v>
      </c>
      <c r="F19" s="9">
        <v>36</v>
      </c>
      <c r="G19" s="9">
        <v>30</v>
      </c>
      <c r="H19" s="9">
        <v>60</v>
      </c>
    </row>
    <row r="20" spans="1:8" x14ac:dyDescent="0.25">
      <c r="A20" s="16" t="s">
        <v>50</v>
      </c>
      <c r="B20" s="7">
        <v>26</v>
      </c>
      <c r="C20" s="8">
        <v>18</v>
      </c>
      <c r="D20" s="7">
        <v>28</v>
      </c>
      <c r="E20" s="8">
        <v>12</v>
      </c>
      <c r="F20" s="9">
        <v>36</v>
      </c>
      <c r="G20" s="9">
        <v>30</v>
      </c>
      <c r="H20" s="9">
        <v>60</v>
      </c>
    </row>
    <row r="21" spans="1:8" x14ac:dyDescent="0.25">
      <c r="A21" s="4" t="s">
        <v>21</v>
      </c>
      <c r="B21" s="7">
        <v>28</v>
      </c>
      <c r="C21" s="8">
        <v>18</v>
      </c>
      <c r="D21" s="7">
        <v>28</v>
      </c>
      <c r="E21" s="8">
        <v>12</v>
      </c>
      <c r="F21" s="9">
        <v>0</v>
      </c>
      <c r="G21" s="9">
        <v>30</v>
      </c>
      <c r="H21" s="9">
        <v>70</v>
      </c>
    </row>
    <row r="22" spans="1:8" x14ac:dyDescent="0.25">
      <c r="A22" s="4" t="s">
        <v>22</v>
      </c>
      <c r="B22" s="7">
        <v>2</v>
      </c>
      <c r="C22" s="8">
        <v>2</v>
      </c>
      <c r="D22" s="7">
        <v>2</v>
      </c>
      <c r="E22" s="8">
        <v>-18</v>
      </c>
      <c r="F22" s="9">
        <v>0</v>
      </c>
      <c r="G22" s="9">
        <v>30</v>
      </c>
      <c r="H22" s="9">
        <v>70</v>
      </c>
    </row>
    <row r="23" spans="1:8" x14ac:dyDescent="0.25">
      <c r="A23" s="4" t="s">
        <v>23</v>
      </c>
      <c r="B23" s="7">
        <v>26</v>
      </c>
      <c r="C23" s="8">
        <v>21</v>
      </c>
      <c r="D23" s="7">
        <v>28</v>
      </c>
      <c r="E23" s="8">
        <v>12</v>
      </c>
      <c r="F23" s="9">
        <f>20*15/3.6</f>
        <v>83.333333333333329</v>
      </c>
      <c r="G23" s="9">
        <v>30</v>
      </c>
      <c r="H23" s="9">
        <v>60</v>
      </c>
    </row>
    <row r="24" spans="1:8" x14ac:dyDescent="0.25">
      <c r="A24" s="4" t="s">
        <v>24</v>
      </c>
      <c r="B24" s="7">
        <v>26</v>
      </c>
      <c r="C24" s="8">
        <v>21</v>
      </c>
      <c r="D24" s="7">
        <v>28</v>
      </c>
      <c r="E24" s="8">
        <v>12</v>
      </c>
      <c r="F24" s="9">
        <f t="shared" ref="F24:F25" si="2">36/3.6</f>
        <v>10</v>
      </c>
      <c r="G24" s="9">
        <v>30</v>
      </c>
      <c r="H24" s="9">
        <v>60</v>
      </c>
    </row>
    <row r="25" spans="1:8" x14ac:dyDescent="0.25">
      <c r="A25" s="4" t="s">
        <v>25</v>
      </c>
      <c r="B25" s="7">
        <v>26</v>
      </c>
      <c r="C25" s="8">
        <v>21</v>
      </c>
      <c r="D25" s="7">
        <v>28</v>
      </c>
      <c r="E25" s="8">
        <v>12</v>
      </c>
      <c r="F25" s="9">
        <f t="shared" si="2"/>
        <v>10</v>
      </c>
      <c r="G25" s="9">
        <v>40</v>
      </c>
      <c r="H25" s="9">
        <v>60</v>
      </c>
    </row>
    <row r="26" spans="1:8" x14ac:dyDescent="0.25">
      <c r="A26" s="4" t="s">
        <v>26</v>
      </c>
      <c r="B26" s="7">
        <v>26</v>
      </c>
      <c r="C26" s="8">
        <v>21</v>
      </c>
      <c r="D26" s="7">
        <v>28</v>
      </c>
      <c r="E26" s="8">
        <v>12</v>
      </c>
      <c r="F26" s="9">
        <f>30/3.6</f>
        <v>8.3333333333333339</v>
      </c>
      <c r="G26" s="9">
        <v>30</v>
      </c>
      <c r="H26" s="9">
        <v>60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6"/>
  <sheetViews>
    <sheetView topLeftCell="A10" zoomScale="130" workbookViewId="0">
      <selection activeCell="E18" sqref="E18:E20"/>
    </sheetView>
  </sheetViews>
  <sheetFormatPr defaultColWidth="9.140625" defaultRowHeight="15" x14ac:dyDescent="0.25"/>
  <cols>
    <col min="1" max="1" width="25.42578125" style="2" customWidth="1"/>
    <col min="2" max="2" width="15.42578125" style="2" customWidth="1"/>
    <col min="3" max="3" width="10.42578125" style="1" customWidth="1"/>
    <col min="4" max="4" width="12.5703125" style="1" customWidth="1"/>
    <col min="5" max="5" width="12" style="1" customWidth="1"/>
    <col min="6" max="6" width="10" style="1" customWidth="1"/>
    <col min="7" max="7" width="11.140625" style="1" customWidth="1"/>
    <col min="8" max="8" width="10.42578125" style="1" bestFit="1" customWidth="1"/>
    <col min="9" max="9" width="12.42578125" style="1" bestFit="1" customWidth="1"/>
    <col min="10" max="10" width="10.85546875" style="1" bestFit="1" customWidth="1"/>
    <col min="11" max="11" width="12.5703125" style="1" customWidth="1"/>
    <col min="12" max="13" width="12.42578125" style="1" bestFit="1" customWidth="1"/>
    <col min="14" max="14" width="9.140625" style="1"/>
    <col min="15" max="15" width="11.42578125" style="1" bestFit="1" customWidth="1"/>
    <col min="16" max="16" width="10.42578125" style="1" bestFit="1" customWidth="1"/>
    <col min="17" max="17" width="10.5703125" style="1" bestFit="1" customWidth="1"/>
    <col min="18" max="16384" width="9.140625" style="1"/>
  </cols>
  <sheetData>
    <row r="1" spans="1:19" x14ac:dyDescent="0.25">
      <c r="A1" s="4" t="s">
        <v>0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16" t="s">
        <v>44</v>
      </c>
      <c r="P1" s="16" t="s">
        <v>45</v>
      </c>
      <c r="Q1" s="16" t="s">
        <v>46</v>
      </c>
      <c r="R1" s="16" t="s">
        <v>47</v>
      </c>
      <c r="S1" s="16" t="s">
        <v>48</v>
      </c>
    </row>
    <row r="2" spans="1:19" x14ac:dyDescent="0.25">
      <c r="A2" s="5" t="s">
        <v>9</v>
      </c>
      <c r="B2" s="12">
        <v>48</v>
      </c>
      <c r="C2" s="12">
        <v>70</v>
      </c>
      <c r="D2" s="12">
        <v>60</v>
      </c>
      <c r="E2" s="12">
        <v>8</v>
      </c>
      <c r="F2" s="12">
        <v>6.4</v>
      </c>
      <c r="G2" s="12">
        <v>0</v>
      </c>
      <c r="H2" s="12">
        <v>0</v>
      </c>
      <c r="I2" s="12">
        <v>11.6</v>
      </c>
      <c r="J2" s="12">
        <v>115.4</v>
      </c>
      <c r="K2" s="12">
        <v>0</v>
      </c>
      <c r="L2" s="12">
        <v>0</v>
      </c>
      <c r="M2" s="12">
        <v>0</v>
      </c>
      <c r="N2" s="12">
        <v>0</v>
      </c>
      <c r="O2" s="17">
        <v>7</v>
      </c>
      <c r="P2" s="18">
        <v>15</v>
      </c>
      <c r="Q2" s="19">
        <v>0.3</v>
      </c>
      <c r="R2" s="20">
        <v>0.83</v>
      </c>
      <c r="S2" s="18">
        <v>0.9</v>
      </c>
    </row>
    <row r="3" spans="1:19" x14ac:dyDescent="0.25">
      <c r="A3" s="4" t="s">
        <v>8</v>
      </c>
      <c r="B3" s="13">
        <v>35</v>
      </c>
      <c r="C3" s="13">
        <v>70</v>
      </c>
      <c r="D3" s="13">
        <v>60</v>
      </c>
      <c r="E3" s="13">
        <v>8</v>
      </c>
      <c r="F3" s="12">
        <v>6.4</v>
      </c>
      <c r="G3" s="13">
        <v>0</v>
      </c>
      <c r="H3" s="13">
        <v>0</v>
      </c>
      <c r="I3" s="12">
        <v>11.6</v>
      </c>
      <c r="J3" s="12">
        <v>115.4</v>
      </c>
      <c r="K3" s="13">
        <v>0</v>
      </c>
      <c r="L3" s="13">
        <v>0</v>
      </c>
      <c r="M3" s="13">
        <v>0</v>
      </c>
      <c r="N3" s="13">
        <v>0</v>
      </c>
      <c r="O3" s="17">
        <v>7</v>
      </c>
      <c r="P3" s="18">
        <v>15</v>
      </c>
      <c r="Q3" s="19">
        <v>0.3</v>
      </c>
      <c r="R3" s="20">
        <v>0.83</v>
      </c>
      <c r="S3" s="18">
        <v>0.9</v>
      </c>
    </row>
    <row r="4" spans="1:19" x14ac:dyDescent="0.25">
      <c r="A4" s="10" t="s">
        <v>40</v>
      </c>
      <c r="B4" s="13">
        <v>35</v>
      </c>
      <c r="C4" s="13">
        <v>70</v>
      </c>
      <c r="D4" s="13">
        <v>60</v>
      </c>
      <c r="E4" s="13">
        <v>8</v>
      </c>
      <c r="F4" s="12">
        <v>6.4</v>
      </c>
      <c r="G4" s="13">
        <v>0</v>
      </c>
      <c r="H4" s="13">
        <v>0</v>
      </c>
      <c r="I4" s="12">
        <v>11.6</v>
      </c>
      <c r="J4" s="12">
        <v>115.4</v>
      </c>
      <c r="K4" s="13">
        <v>0</v>
      </c>
      <c r="L4" s="13">
        <v>0</v>
      </c>
      <c r="M4" s="13">
        <v>0</v>
      </c>
      <c r="N4" s="13">
        <v>0</v>
      </c>
      <c r="O4" s="17">
        <v>7</v>
      </c>
      <c r="P4" s="18">
        <v>15</v>
      </c>
      <c r="Q4" s="19">
        <v>0.3</v>
      </c>
      <c r="R4" s="20">
        <v>0.83</v>
      </c>
      <c r="S4" s="18">
        <v>0.9</v>
      </c>
    </row>
    <row r="5" spans="1:19" x14ac:dyDescent="0.25">
      <c r="A5" s="10" t="s">
        <v>41</v>
      </c>
      <c r="B5" s="13">
        <v>14</v>
      </c>
      <c r="C5" s="13">
        <v>70</v>
      </c>
      <c r="D5" s="13">
        <v>84</v>
      </c>
      <c r="E5" s="13">
        <v>12</v>
      </c>
      <c r="F5" s="12">
        <v>16.2</v>
      </c>
      <c r="G5" s="13">
        <v>0</v>
      </c>
      <c r="H5" s="13">
        <v>0</v>
      </c>
      <c r="I5" s="12">
        <v>2.5</v>
      </c>
      <c r="J5" s="12">
        <v>22.5</v>
      </c>
      <c r="K5" s="13">
        <v>0</v>
      </c>
      <c r="L5" s="13">
        <v>0</v>
      </c>
      <c r="M5" s="13">
        <v>0</v>
      </c>
      <c r="N5" s="13">
        <v>0</v>
      </c>
      <c r="O5" s="17">
        <v>7</v>
      </c>
      <c r="P5" s="18">
        <v>15</v>
      </c>
      <c r="Q5" s="19">
        <v>0.3</v>
      </c>
      <c r="R5" s="20">
        <v>0.83</v>
      </c>
      <c r="S5" s="18">
        <v>0.9</v>
      </c>
    </row>
    <row r="6" spans="1:19" x14ac:dyDescent="0.25">
      <c r="A6" s="10" t="s">
        <v>11</v>
      </c>
      <c r="B6" s="13">
        <v>17</v>
      </c>
      <c r="C6" s="13">
        <v>70</v>
      </c>
      <c r="D6" s="13">
        <v>60</v>
      </c>
      <c r="E6" s="13">
        <v>12</v>
      </c>
      <c r="F6" s="12">
        <v>18.2</v>
      </c>
      <c r="G6" s="13">
        <v>0</v>
      </c>
      <c r="H6" s="13">
        <v>0</v>
      </c>
      <c r="I6" s="12">
        <v>2.5</v>
      </c>
      <c r="J6" s="12">
        <v>22.5</v>
      </c>
      <c r="K6" s="13">
        <v>0</v>
      </c>
      <c r="L6" s="13">
        <v>0</v>
      </c>
      <c r="M6" s="13">
        <v>0</v>
      </c>
      <c r="N6" s="13">
        <v>0</v>
      </c>
      <c r="O6" s="17">
        <v>7</v>
      </c>
      <c r="P6" s="18">
        <v>15</v>
      </c>
      <c r="Q6" s="19">
        <v>0.3</v>
      </c>
      <c r="R6" s="20">
        <v>0.83</v>
      </c>
      <c r="S6" s="18">
        <v>0.9</v>
      </c>
    </row>
    <row r="7" spans="1:19" x14ac:dyDescent="0.25">
      <c r="A7" s="10" t="s">
        <v>42</v>
      </c>
      <c r="B7" s="13">
        <v>2</v>
      </c>
      <c r="C7" s="13">
        <v>70</v>
      </c>
      <c r="D7" s="13">
        <v>18.7</v>
      </c>
      <c r="E7" s="13">
        <v>12</v>
      </c>
      <c r="F7" s="13">
        <v>17</v>
      </c>
      <c r="G7" s="13">
        <v>0</v>
      </c>
      <c r="H7" s="13">
        <v>0</v>
      </c>
      <c r="I7" s="13">
        <v>2.5</v>
      </c>
      <c r="J7" s="13">
        <v>22.5</v>
      </c>
      <c r="K7" s="13">
        <v>0</v>
      </c>
      <c r="L7" s="13">
        <v>0</v>
      </c>
      <c r="M7" s="13">
        <v>0</v>
      </c>
      <c r="N7" s="13">
        <v>0</v>
      </c>
      <c r="O7" s="17">
        <v>7</v>
      </c>
      <c r="P7" s="18">
        <v>15</v>
      </c>
      <c r="Q7" s="19">
        <v>0.3</v>
      </c>
      <c r="R7" s="20">
        <v>0.83</v>
      </c>
      <c r="S7" s="18">
        <v>0.9</v>
      </c>
    </row>
    <row r="8" spans="1:19" x14ac:dyDescent="0.25">
      <c r="A8" s="10" t="s">
        <v>13</v>
      </c>
      <c r="B8" s="13">
        <v>5</v>
      </c>
      <c r="C8" s="13">
        <v>70</v>
      </c>
      <c r="D8" s="13">
        <v>5.5</v>
      </c>
      <c r="E8" s="13">
        <v>1</v>
      </c>
      <c r="F8" s="13">
        <v>12.3</v>
      </c>
      <c r="G8" s="13">
        <v>0</v>
      </c>
      <c r="H8" s="13">
        <v>0</v>
      </c>
      <c r="I8" s="13">
        <v>2.5</v>
      </c>
      <c r="J8" s="13">
        <v>22.5</v>
      </c>
      <c r="K8" s="13">
        <v>0</v>
      </c>
      <c r="L8" s="13">
        <v>0</v>
      </c>
      <c r="M8" s="13">
        <v>0</v>
      </c>
      <c r="N8" s="13">
        <v>0</v>
      </c>
      <c r="O8" s="17">
        <v>7</v>
      </c>
      <c r="P8" s="18">
        <v>15</v>
      </c>
      <c r="Q8" s="19">
        <v>0.3</v>
      </c>
      <c r="R8" s="20">
        <v>0.83</v>
      </c>
      <c r="S8" s="18">
        <v>0.9</v>
      </c>
    </row>
    <row r="9" spans="1:19" x14ac:dyDescent="0.25">
      <c r="A9" s="10" t="s">
        <v>43</v>
      </c>
      <c r="B9" s="13">
        <v>3</v>
      </c>
      <c r="C9" s="13">
        <v>60</v>
      </c>
      <c r="D9" s="13">
        <v>47.37</v>
      </c>
      <c r="E9" s="13">
        <v>4</v>
      </c>
      <c r="F9" s="13">
        <v>12.1</v>
      </c>
      <c r="G9" s="13">
        <v>0</v>
      </c>
      <c r="H9" s="13">
        <v>0</v>
      </c>
      <c r="I9" s="13">
        <v>0</v>
      </c>
      <c r="J9" s="13">
        <v>8.3000000000000007</v>
      </c>
      <c r="K9" s="13">
        <v>0</v>
      </c>
      <c r="L9" s="13">
        <v>0</v>
      </c>
      <c r="M9" s="13">
        <v>0</v>
      </c>
      <c r="N9" s="13">
        <v>0</v>
      </c>
      <c r="O9" s="17">
        <v>7</v>
      </c>
      <c r="P9" s="18">
        <v>15</v>
      </c>
      <c r="Q9" s="19">
        <v>0.3</v>
      </c>
      <c r="R9" s="20">
        <v>0.83</v>
      </c>
      <c r="S9" s="18">
        <v>0.9</v>
      </c>
    </row>
    <row r="10" spans="1:19" x14ac:dyDescent="0.25">
      <c r="A10" s="10" t="s">
        <v>16</v>
      </c>
      <c r="B10" s="13">
        <v>3</v>
      </c>
      <c r="C10" s="13">
        <v>60</v>
      </c>
      <c r="D10" s="13">
        <v>33.33</v>
      </c>
      <c r="E10" s="13">
        <v>8</v>
      </c>
      <c r="F10" s="13">
        <v>17</v>
      </c>
      <c r="G10" s="13">
        <v>0</v>
      </c>
      <c r="H10" s="13">
        <v>0</v>
      </c>
      <c r="I10" s="13">
        <v>0</v>
      </c>
      <c r="J10" s="13">
        <v>8.3000000000000007</v>
      </c>
      <c r="K10" s="13">
        <v>0</v>
      </c>
      <c r="L10" s="13">
        <v>0</v>
      </c>
      <c r="M10" s="13">
        <v>0</v>
      </c>
      <c r="N10" s="13">
        <v>0</v>
      </c>
      <c r="O10" s="17">
        <v>7</v>
      </c>
      <c r="P10" s="18">
        <v>15</v>
      </c>
      <c r="Q10" s="19">
        <v>0.3</v>
      </c>
      <c r="R10" s="20">
        <v>0.83</v>
      </c>
      <c r="S10" s="18">
        <v>0.9</v>
      </c>
    </row>
    <row r="11" spans="1:19" x14ac:dyDescent="0.25">
      <c r="A11" s="10" t="s">
        <v>14</v>
      </c>
      <c r="B11" s="13">
        <v>1.2</v>
      </c>
      <c r="C11" s="13">
        <v>70</v>
      </c>
      <c r="D11" s="13">
        <v>11.8</v>
      </c>
      <c r="E11" s="13">
        <v>4</v>
      </c>
      <c r="F11" s="13">
        <v>20.100000000000001</v>
      </c>
      <c r="G11" s="13">
        <v>0</v>
      </c>
      <c r="H11" s="13">
        <v>0</v>
      </c>
      <c r="I11" s="13">
        <v>5.5</v>
      </c>
      <c r="J11" s="13">
        <v>49.5</v>
      </c>
      <c r="K11" s="13">
        <v>0</v>
      </c>
      <c r="L11" s="13">
        <v>0</v>
      </c>
      <c r="M11" s="13">
        <v>0</v>
      </c>
      <c r="N11" s="13">
        <v>0</v>
      </c>
      <c r="O11" s="17">
        <v>7</v>
      </c>
      <c r="P11" s="18">
        <v>15</v>
      </c>
      <c r="Q11" s="19">
        <v>0.3</v>
      </c>
      <c r="R11" s="20">
        <v>0.83</v>
      </c>
      <c r="S11" s="18">
        <v>0.9</v>
      </c>
    </row>
    <row r="12" spans="1:19" x14ac:dyDescent="0.25">
      <c r="A12" s="6" t="s">
        <v>10</v>
      </c>
      <c r="B12" s="11">
        <v>15</v>
      </c>
      <c r="C12" s="11">
        <v>70</v>
      </c>
      <c r="D12" s="11">
        <v>80</v>
      </c>
      <c r="E12" s="11">
        <v>8</v>
      </c>
      <c r="F12" s="11">
        <v>2.7</v>
      </c>
      <c r="G12" s="11">
        <v>0</v>
      </c>
      <c r="H12" s="9">
        <v>0</v>
      </c>
      <c r="I12" s="11">
        <v>40</v>
      </c>
      <c r="J12" s="11">
        <v>160</v>
      </c>
      <c r="K12" s="9">
        <v>0</v>
      </c>
      <c r="L12" s="9">
        <v>0</v>
      </c>
      <c r="M12" s="9">
        <v>0</v>
      </c>
      <c r="N12" s="9">
        <v>0</v>
      </c>
      <c r="O12" s="17">
        <v>7</v>
      </c>
      <c r="P12" s="18">
        <v>15</v>
      </c>
      <c r="Q12" s="19">
        <v>0.3</v>
      </c>
      <c r="R12" s="20">
        <v>0.83</v>
      </c>
      <c r="S12" s="18">
        <v>0.9</v>
      </c>
    </row>
    <row r="13" spans="1:19" x14ac:dyDescent="0.25">
      <c r="A13" s="4" t="s">
        <v>12</v>
      </c>
      <c r="B13" s="11">
        <v>8</v>
      </c>
      <c r="C13" s="11">
        <v>70</v>
      </c>
      <c r="D13" s="11">
        <v>80</v>
      </c>
      <c r="E13" s="11">
        <v>2</v>
      </c>
      <c r="F13" s="11">
        <f>9.3+24</f>
        <v>33.299999999999997</v>
      </c>
      <c r="G13" s="11">
        <v>0</v>
      </c>
      <c r="H13" s="9">
        <v>0</v>
      </c>
      <c r="I13" s="11">
        <v>2</v>
      </c>
      <c r="J13" s="11">
        <v>30</v>
      </c>
      <c r="K13" s="9">
        <v>0</v>
      </c>
      <c r="L13" s="9">
        <v>0</v>
      </c>
      <c r="M13" s="9">
        <v>0</v>
      </c>
      <c r="N13" s="9">
        <v>0</v>
      </c>
      <c r="O13" s="17">
        <v>7</v>
      </c>
      <c r="P13" s="18">
        <v>15</v>
      </c>
      <c r="Q13" s="19">
        <v>0.3</v>
      </c>
      <c r="R13" s="20">
        <v>0.83</v>
      </c>
      <c r="S13" s="18">
        <v>0.9</v>
      </c>
    </row>
    <row r="14" spans="1:19" x14ac:dyDescent="0.25">
      <c r="A14" s="4" t="s">
        <v>15</v>
      </c>
      <c r="B14" s="11">
        <v>15</v>
      </c>
      <c r="C14" s="11">
        <v>90</v>
      </c>
      <c r="D14" s="11">
        <v>170</v>
      </c>
      <c r="E14" s="11">
        <v>10</v>
      </c>
      <c r="F14" s="11">
        <v>10.8</v>
      </c>
      <c r="G14" s="11">
        <v>16.5</v>
      </c>
      <c r="H14" s="9">
        <v>0</v>
      </c>
      <c r="I14" s="11">
        <v>3</v>
      </c>
      <c r="J14" s="11">
        <v>60</v>
      </c>
      <c r="K14" s="9">
        <v>0</v>
      </c>
      <c r="L14" s="9">
        <v>150</v>
      </c>
      <c r="M14" s="9">
        <v>0</v>
      </c>
      <c r="N14" s="9">
        <v>0</v>
      </c>
      <c r="O14" s="17">
        <v>7</v>
      </c>
      <c r="P14" s="18">
        <v>15</v>
      </c>
      <c r="Q14" s="19">
        <v>0.3</v>
      </c>
      <c r="R14" s="20">
        <v>0.83</v>
      </c>
      <c r="S14" s="18">
        <v>0.9</v>
      </c>
    </row>
    <row r="15" spans="1:19" x14ac:dyDescent="0.25">
      <c r="A15" s="4" t="s">
        <v>17</v>
      </c>
      <c r="B15" s="11">
        <f>15*0.43+3*0.01+5*0.56</f>
        <v>9.2800000000000011</v>
      </c>
      <c r="C15" s="11">
        <v>70</v>
      </c>
      <c r="D15" s="11">
        <v>80</v>
      </c>
      <c r="E15" s="11">
        <f>0.43*4+0.01*7+0.56*20</f>
        <v>12.990000000000002</v>
      </c>
      <c r="F15" s="11">
        <f>0.43*4.5+0.01*15.9+0.56*15.9</f>
        <v>10.998000000000001</v>
      </c>
      <c r="G15" s="11">
        <v>0</v>
      </c>
      <c r="H15" s="9">
        <v>0</v>
      </c>
      <c r="I15" s="11">
        <f>0.43*60+0.01*0+0.56*0</f>
        <v>25.8</v>
      </c>
      <c r="J15" s="11">
        <f>I15*4</f>
        <v>103.2</v>
      </c>
      <c r="K15" s="9">
        <v>0</v>
      </c>
      <c r="L15" s="9">
        <v>16</v>
      </c>
      <c r="M15" s="9">
        <v>0</v>
      </c>
      <c r="N15" s="9">
        <v>0</v>
      </c>
      <c r="O15" s="17">
        <v>7</v>
      </c>
      <c r="P15" s="18">
        <v>15</v>
      </c>
      <c r="Q15" s="19">
        <v>0.3</v>
      </c>
      <c r="R15" s="20">
        <v>0.83</v>
      </c>
      <c r="S15" s="18">
        <v>0.9</v>
      </c>
    </row>
    <row r="16" spans="1:19" x14ac:dyDescent="0.25">
      <c r="A16" s="4" t="s">
        <v>18</v>
      </c>
      <c r="B16" s="11">
        <v>10</v>
      </c>
      <c r="C16" s="11">
        <v>120</v>
      </c>
      <c r="D16" s="11">
        <v>280</v>
      </c>
      <c r="E16" s="11">
        <v>2</v>
      </c>
      <c r="F16" s="11">
        <v>9.9</v>
      </c>
      <c r="G16" s="11">
        <v>0</v>
      </c>
      <c r="H16" s="9">
        <v>0</v>
      </c>
      <c r="I16" s="11">
        <v>60</v>
      </c>
      <c r="J16" s="11">
        <v>180</v>
      </c>
      <c r="K16" s="9">
        <v>0</v>
      </c>
      <c r="L16" s="9">
        <v>0</v>
      </c>
      <c r="M16" s="9">
        <v>0</v>
      </c>
      <c r="N16" s="9">
        <v>0</v>
      </c>
      <c r="O16" s="17">
        <v>7</v>
      </c>
      <c r="P16" s="18">
        <v>15</v>
      </c>
      <c r="Q16" s="19">
        <v>0.3</v>
      </c>
      <c r="R16" s="20">
        <v>0.83</v>
      </c>
      <c r="S16" s="18">
        <v>0.9</v>
      </c>
    </row>
    <row r="17" spans="1:19" x14ac:dyDescent="0.25">
      <c r="A17" s="4" t="s">
        <v>19</v>
      </c>
      <c r="B17" s="11">
        <v>10</v>
      </c>
      <c r="C17" s="11">
        <v>70</v>
      </c>
      <c r="D17" s="11">
        <v>80</v>
      </c>
      <c r="E17" s="11">
        <v>2</v>
      </c>
      <c r="F17" s="11">
        <v>11.3</v>
      </c>
      <c r="G17" s="11">
        <v>0</v>
      </c>
      <c r="H17" s="9">
        <v>0</v>
      </c>
      <c r="I17" s="11">
        <v>120</v>
      </c>
      <c r="J17" s="11">
        <v>360</v>
      </c>
      <c r="K17" s="9">
        <v>0</v>
      </c>
      <c r="L17" s="9">
        <v>0</v>
      </c>
      <c r="M17" s="9">
        <v>0</v>
      </c>
      <c r="N17" s="9">
        <v>0</v>
      </c>
      <c r="O17" s="17">
        <v>7</v>
      </c>
      <c r="P17" s="18">
        <v>15</v>
      </c>
      <c r="Q17" s="19">
        <v>0.3</v>
      </c>
      <c r="R17" s="20">
        <v>0.83</v>
      </c>
      <c r="S17" s="18">
        <v>0.9</v>
      </c>
    </row>
    <row r="18" spans="1:19" x14ac:dyDescent="0.25">
      <c r="A18" s="4" t="s">
        <v>20</v>
      </c>
      <c r="B18" s="11">
        <v>0</v>
      </c>
      <c r="C18" s="11">
        <v>70</v>
      </c>
      <c r="D18" s="11">
        <v>0</v>
      </c>
      <c r="E18" s="11">
        <v>0</v>
      </c>
      <c r="F18" s="11">
        <v>6.6</v>
      </c>
      <c r="G18" s="11">
        <v>0</v>
      </c>
      <c r="H18" s="11">
        <v>100</v>
      </c>
      <c r="I18" s="11">
        <v>0</v>
      </c>
      <c r="J18" s="11">
        <v>0</v>
      </c>
      <c r="K18" s="9">
        <v>0</v>
      </c>
      <c r="L18" s="9">
        <v>0</v>
      </c>
      <c r="M18" s="9">
        <v>0</v>
      </c>
      <c r="N18" s="9">
        <v>0</v>
      </c>
      <c r="O18" s="17">
        <v>7</v>
      </c>
      <c r="P18" s="18">
        <v>15</v>
      </c>
      <c r="Q18" s="19">
        <v>0.3</v>
      </c>
      <c r="R18" s="20">
        <v>0.83</v>
      </c>
      <c r="S18" s="18">
        <v>0.9</v>
      </c>
    </row>
    <row r="19" spans="1:19" x14ac:dyDescent="0.25">
      <c r="A19" s="16" t="s">
        <v>49</v>
      </c>
      <c r="B19" s="11">
        <v>0</v>
      </c>
      <c r="C19" s="11">
        <v>70</v>
      </c>
      <c r="D19" s="11">
        <v>0</v>
      </c>
      <c r="E19" s="11">
        <v>0</v>
      </c>
      <c r="F19" s="11">
        <v>6.6</v>
      </c>
      <c r="G19" s="11">
        <v>0</v>
      </c>
      <c r="H19" s="11">
        <v>100</v>
      </c>
      <c r="I19" s="11">
        <v>0</v>
      </c>
      <c r="J19" s="11">
        <v>0</v>
      </c>
      <c r="K19" s="9">
        <v>0</v>
      </c>
      <c r="L19" s="9">
        <v>0</v>
      </c>
      <c r="M19" s="9">
        <v>0</v>
      </c>
      <c r="N19" s="9">
        <v>0</v>
      </c>
      <c r="O19" s="17">
        <v>7</v>
      </c>
      <c r="P19" s="18">
        <v>15</v>
      </c>
      <c r="Q19" s="19">
        <v>0.222</v>
      </c>
      <c r="R19" s="20">
        <v>0.83</v>
      </c>
      <c r="S19" s="18">
        <v>0.9</v>
      </c>
    </row>
    <row r="20" spans="1:19" x14ac:dyDescent="0.25">
      <c r="A20" s="16" t="s">
        <v>50</v>
      </c>
      <c r="B20" s="11">
        <v>0</v>
      </c>
      <c r="C20" s="11">
        <v>70</v>
      </c>
      <c r="D20" s="11">
        <v>0</v>
      </c>
      <c r="E20" s="11">
        <v>0</v>
      </c>
      <c r="F20" s="11">
        <v>6.6</v>
      </c>
      <c r="G20" s="11">
        <v>0</v>
      </c>
      <c r="H20" s="11">
        <v>100</v>
      </c>
      <c r="I20" s="11">
        <v>0</v>
      </c>
      <c r="J20" s="11">
        <v>0</v>
      </c>
      <c r="K20" s="9">
        <v>0</v>
      </c>
      <c r="L20" s="9">
        <v>0</v>
      </c>
      <c r="M20" s="9">
        <v>0</v>
      </c>
      <c r="N20" s="9">
        <v>0</v>
      </c>
      <c r="O20" s="17">
        <v>7</v>
      </c>
      <c r="P20" s="18">
        <v>15</v>
      </c>
      <c r="Q20" s="19">
        <v>0.106</v>
      </c>
      <c r="R20" s="20">
        <v>0.83</v>
      </c>
      <c r="S20" s="18">
        <v>0.9</v>
      </c>
    </row>
    <row r="21" spans="1:19" x14ac:dyDescent="0.25">
      <c r="A21" s="4" t="s">
        <v>21</v>
      </c>
      <c r="B21" s="11">
        <v>0</v>
      </c>
      <c r="C21" s="11">
        <v>35</v>
      </c>
      <c r="D21" s="11">
        <v>0</v>
      </c>
      <c r="E21" s="11">
        <v>1</v>
      </c>
      <c r="F21" s="11">
        <v>2.9</v>
      </c>
      <c r="G21" s="11">
        <v>0</v>
      </c>
      <c r="H21" s="9">
        <v>0</v>
      </c>
      <c r="I21" s="11">
        <v>0</v>
      </c>
      <c r="J21" s="11">
        <v>0</v>
      </c>
      <c r="K21" s="9">
        <v>0</v>
      </c>
      <c r="L21" s="9">
        <v>0</v>
      </c>
      <c r="M21" s="9">
        <v>0</v>
      </c>
      <c r="N21" s="9">
        <v>0</v>
      </c>
      <c r="O21" s="17">
        <v>7</v>
      </c>
      <c r="P21" s="18">
        <v>15</v>
      </c>
      <c r="Q21" s="19">
        <v>0.3</v>
      </c>
      <c r="R21" s="20">
        <v>0.83</v>
      </c>
      <c r="S21" s="18">
        <v>0.9</v>
      </c>
    </row>
    <row r="22" spans="1:19" x14ac:dyDescent="0.25">
      <c r="A22" s="4" t="s">
        <v>22</v>
      </c>
      <c r="B22" s="11">
        <v>0</v>
      </c>
      <c r="C22" s="11">
        <v>70</v>
      </c>
      <c r="D22" s="11">
        <v>0</v>
      </c>
      <c r="E22" s="11">
        <v>0</v>
      </c>
      <c r="F22" s="11">
        <v>5.7</v>
      </c>
      <c r="G22" s="11">
        <v>0</v>
      </c>
      <c r="H22" s="9">
        <v>0</v>
      </c>
      <c r="I22" s="11">
        <v>0</v>
      </c>
      <c r="J22" s="11">
        <v>0</v>
      </c>
      <c r="K22" s="9">
        <v>100</v>
      </c>
      <c r="L22" s="9">
        <v>0</v>
      </c>
      <c r="M22" s="9">
        <v>0</v>
      </c>
      <c r="N22" s="9">
        <v>0</v>
      </c>
      <c r="O22" s="17">
        <v>7</v>
      </c>
      <c r="P22" s="18">
        <v>15</v>
      </c>
      <c r="Q22" s="19">
        <v>0.3</v>
      </c>
      <c r="R22" s="20">
        <v>0.83</v>
      </c>
      <c r="S22" s="18">
        <v>0.9</v>
      </c>
    </row>
    <row r="23" spans="1:19" x14ac:dyDescent="0.25">
      <c r="A23" s="4" t="s">
        <v>23</v>
      </c>
      <c r="B23" s="11">
        <v>15</v>
      </c>
      <c r="C23" s="11">
        <f>C15</f>
        <v>70</v>
      </c>
      <c r="D23" s="11">
        <f>D15</f>
        <v>80</v>
      </c>
      <c r="E23" s="11">
        <v>20</v>
      </c>
      <c r="F23" s="11">
        <v>16.2</v>
      </c>
      <c r="G23" s="11">
        <f>G14</f>
        <v>16.5</v>
      </c>
      <c r="H23" s="9">
        <v>0</v>
      </c>
      <c r="I23" s="11">
        <v>3</v>
      </c>
      <c r="J23" s="11">
        <v>60</v>
      </c>
      <c r="K23" s="9">
        <v>0</v>
      </c>
      <c r="L23" s="9">
        <v>0</v>
      </c>
      <c r="M23" s="9">
        <v>0</v>
      </c>
      <c r="N23" s="9">
        <v>0</v>
      </c>
      <c r="O23" s="17">
        <v>7</v>
      </c>
      <c r="P23" s="18">
        <v>15</v>
      </c>
      <c r="Q23" s="19">
        <v>0.3</v>
      </c>
      <c r="R23" s="20">
        <v>0.83</v>
      </c>
      <c r="S23" s="18">
        <v>0.9</v>
      </c>
    </row>
    <row r="24" spans="1:19" x14ac:dyDescent="0.25">
      <c r="A24" s="4" t="s">
        <v>24</v>
      </c>
      <c r="B24" s="11">
        <v>3</v>
      </c>
      <c r="C24" s="11">
        <v>70</v>
      </c>
      <c r="D24" s="11">
        <v>80</v>
      </c>
      <c r="E24" s="11">
        <v>7</v>
      </c>
      <c r="F24" s="11">
        <v>10.8</v>
      </c>
      <c r="G24" s="11">
        <v>0</v>
      </c>
      <c r="H24" s="9">
        <v>0</v>
      </c>
      <c r="I24" s="11">
        <v>2</v>
      </c>
      <c r="J24" s="11">
        <v>30</v>
      </c>
      <c r="K24" s="9">
        <v>0</v>
      </c>
      <c r="L24" s="9">
        <v>0</v>
      </c>
      <c r="M24" s="9">
        <v>0</v>
      </c>
      <c r="N24" s="9">
        <v>0</v>
      </c>
      <c r="O24" s="17">
        <v>7</v>
      </c>
      <c r="P24" s="18">
        <v>15</v>
      </c>
      <c r="Q24" s="19">
        <v>0.3</v>
      </c>
      <c r="R24" s="20">
        <v>0.83</v>
      </c>
      <c r="S24" s="18">
        <v>0.9</v>
      </c>
    </row>
    <row r="25" spans="1:19" x14ac:dyDescent="0.25">
      <c r="A25" s="4" t="s">
        <v>25</v>
      </c>
      <c r="B25" s="11">
        <v>5</v>
      </c>
      <c r="C25" s="11">
        <v>70</v>
      </c>
      <c r="D25" s="11">
        <v>80</v>
      </c>
      <c r="E25" s="11">
        <v>2</v>
      </c>
      <c r="F25" s="11">
        <v>6.9</v>
      </c>
      <c r="G25" s="11">
        <v>0</v>
      </c>
      <c r="H25" s="9">
        <v>0</v>
      </c>
      <c r="I25" s="11">
        <v>0</v>
      </c>
      <c r="J25" s="11">
        <v>0</v>
      </c>
      <c r="K25" s="9">
        <v>0</v>
      </c>
      <c r="L25" s="9">
        <v>0</v>
      </c>
      <c r="M25" s="9">
        <v>0</v>
      </c>
      <c r="N25" s="9">
        <v>0</v>
      </c>
      <c r="O25" s="17">
        <v>7</v>
      </c>
      <c r="P25" s="18">
        <v>15</v>
      </c>
      <c r="Q25" s="19">
        <v>0.3</v>
      </c>
      <c r="R25" s="20">
        <v>0.83</v>
      </c>
      <c r="S25" s="18">
        <v>0.9</v>
      </c>
    </row>
    <row r="26" spans="1:19" x14ac:dyDescent="0.25">
      <c r="A26" s="4" t="s">
        <v>26</v>
      </c>
      <c r="B26" s="11">
        <v>10</v>
      </c>
      <c r="C26" s="11">
        <v>70</v>
      </c>
      <c r="D26" s="11">
        <v>80</v>
      </c>
      <c r="E26" s="11">
        <v>4</v>
      </c>
      <c r="F26" s="11">
        <v>12.5</v>
      </c>
      <c r="G26" s="11">
        <v>0</v>
      </c>
      <c r="H26" s="9">
        <v>0</v>
      </c>
      <c r="I26" s="11">
        <v>2</v>
      </c>
      <c r="J26" s="11">
        <v>30</v>
      </c>
      <c r="K26" s="9">
        <v>0</v>
      </c>
      <c r="L26" s="9">
        <v>0</v>
      </c>
      <c r="M26" s="9">
        <v>0</v>
      </c>
      <c r="N26" s="9">
        <v>0</v>
      </c>
      <c r="O26" s="17">
        <v>7</v>
      </c>
      <c r="P26" s="18">
        <v>15</v>
      </c>
      <c r="Q26" s="19">
        <v>0.3</v>
      </c>
      <c r="R26" s="20">
        <v>0.83</v>
      </c>
      <c r="S26" s="18">
        <v>0.9</v>
      </c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e70d004-d1e5-4317-a402-eff109a4a2bb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INDOOR_COMFORT</vt:lpstr>
      <vt:lpstr>INTERNAL_LOADS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Yi-Kai TSAI</cp:lastModifiedBy>
  <cp:revision>5</cp:revision>
  <dcterms:created xsi:type="dcterms:W3CDTF">2016-05-11T05:33:26Z</dcterms:created>
  <dcterms:modified xsi:type="dcterms:W3CDTF">2024-08-20T07:06:27Z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