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rgava\Documents\GitHub\CEAforArcGIS\cea\databases\CH\lifecycle\"/>
    </mc:Choice>
  </mc:AlternateContent>
  <bookViews>
    <workbookView xWindow="0" yWindow="470" windowWidth="28800" windowHeight="16260" activeTab="1"/>
  </bookViews>
  <sheets>
    <sheet name="DHW" sheetId="4" r:id="rId1"/>
    <sheet name="HEATING" sheetId="1" r:id="rId2"/>
    <sheet name="COOLING" sheetId="2" r:id="rId3"/>
    <sheet name="ELECTRICITY" sheetId="3" r:id="rId4"/>
    <sheet name="FUELS" sheetId="5" r:id="rId5"/>
  </sheets>
  <calcPr calcId="162913"/>
</workbook>
</file>

<file path=xl/calcChain.xml><?xml version="1.0" encoding="utf-8"?>
<calcChain xmlns="http://schemas.openxmlformats.org/spreadsheetml/2006/main">
  <c r="E3" i="5" l="1"/>
  <c r="G10" i="3" l="1"/>
  <c r="G9" i="3"/>
  <c r="G8" i="3"/>
  <c r="G7" i="3"/>
  <c r="F10" i="3" l="1"/>
  <c r="E10" i="3"/>
  <c r="F9" i="3"/>
  <c r="E9" i="3"/>
  <c r="F8" i="3"/>
  <c r="E8" i="3"/>
  <c r="G6" i="3" l="1"/>
  <c r="G5" i="3"/>
  <c r="G3" i="3"/>
  <c r="F5" i="3" l="1"/>
  <c r="E5" i="3"/>
  <c r="F6" i="3"/>
  <c r="E6" i="3"/>
</calcChain>
</file>

<file path=xl/comments1.xml><?xml version="1.0" encoding="utf-8"?>
<comments xmlns="http://schemas.openxmlformats.org/spreadsheetml/2006/main">
  <authors>
    <author>Jimeno Fonseca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>
  <authors>
    <author>Jimeno Fonseca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<sst xmlns="http://schemas.openxmlformats.org/spreadsheetml/2006/main" count="284" uniqueCount="101">
  <si>
    <t>Description</t>
  </si>
  <si>
    <t>PEN</t>
  </si>
  <si>
    <t>CO2</t>
  </si>
  <si>
    <t>code</t>
  </si>
  <si>
    <t>None</t>
  </si>
  <si>
    <t>T0</t>
  </si>
  <si>
    <t>T1</t>
  </si>
  <si>
    <t>T2</t>
  </si>
  <si>
    <t>T3</t>
  </si>
  <si>
    <t>T4</t>
  </si>
  <si>
    <t>T5</t>
  </si>
  <si>
    <t>heatpump - air-air</t>
  </si>
  <si>
    <t>heatpump - Water/water</t>
  </si>
  <si>
    <t>none</t>
  </si>
  <si>
    <t>solar collector</t>
  </si>
  <si>
    <t>heatpump - air/air</t>
  </si>
  <si>
    <t>heatpump - soil/water</t>
  </si>
  <si>
    <t>heatpump - water/water</t>
  </si>
  <si>
    <t>solar collector 30% + 70%  gas-fired boiler</t>
  </si>
  <si>
    <t>coal-fired furnace</t>
  </si>
  <si>
    <t>oil-fired boiler</t>
  </si>
  <si>
    <t>electrical boiler</t>
  </si>
  <si>
    <t>wood-furnace</t>
  </si>
  <si>
    <t>district heating solar colector 60% + 40% gas-fired boiler</t>
  </si>
  <si>
    <t>district heating - gas-fired boiler</t>
  </si>
  <si>
    <t>district heating solar colector 60% + 30% heatpump - soil/water +10% gas-fired boiler</t>
  </si>
  <si>
    <t>T6</t>
  </si>
  <si>
    <t>T7</t>
  </si>
  <si>
    <t>T8</t>
  </si>
  <si>
    <t>T9</t>
  </si>
  <si>
    <t>T10</t>
  </si>
  <si>
    <t>T11</t>
  </si>
  <si>
    <t>T12</t>
  </si>
  <si>
    <t>T13</t>
  </si>
  <si>
    <t>T15</t>
  </si>
  <si>
    <t>T16</t>
  </si>
  <si>
    <t>T17</t>
  </si>
  <si>
    <t>T18</t>
  </si>
  <si>
    <t>T19</t>
  </si>
  <si>
    <t>PV panel - monocrystalline roof top</t>
  </si>
  <si>
    <t>Swiss consumer energy mix 70% + 30% PV</t>
  </si>
  <si>
    <t>Swiss consumer energy mix</t>
  </si>
  <si>
    <t>district heating - heatpump soil/water</t>
  </si>
  <si>
    <t>district heating - oil</t>
  </si>
  <si>
    <t>district heating - other CHP</t>
  </si>
  <si>
    <t>district heating heat pump - water/water</t>
  </si>
  <si>
    <t>district heating Kerichtverbrennung CHP</t>
  </si>
  <si>
    <t>district cooling network - Lakewater/water</t>
  </si>
  <si>
    <t>T20</t>
  </si>
  <si>
    <t>heatpump - air/air (COP 2.7)</t>
  </si>
  <si>
    <t>ETH network (district heating 43%, heat pump - water/water 28%, heat pump - waste heat 18%, heat recovery 11%)</t>
  </si>
  <si>
    <t>costs_kWh</t>
  </si>
  <si>
    <t>Singaporean consumer mix</t>
  </si>
  <si>
    <t>district cooling network - air-air</t>
  </si>
  <si>
    <t>DH</t>
  </si>
  <si>
    <t>DC</t>
  </si>
  <si>
    <t>source_hs</t>
  </si>
  <si>
    <t>eff_hs</t>
  </si>
  <si>
    <t>source_cs</t>
  </si>
  <si>
    <t>eff_cs</t>
  </si>
  <si>
    <t>eff_el</t>
  </si>
  <si>
    <t>source_el</t>
  </si>
  <si>
    <t>GRID</t>
  </si>
  <si>
    <t>PV</t>
  </si>
  <si>
    <t>source_dhw</t>
  </si>
  <si>
    <t>eff_dhw</t>
  </si>
  <si>
    <t>-</t>
  </si>
  <si>
    <t>OIL</t>
  </si>
  <si>
    <t>COAL</t>
  </si>
  <si>
    <t>NG</t>
  </si>
  <si>
    <t>WOOD</t>
  </si>
  <si>
    <t>SC</t>
  </si>
  <si>
    <t>reference</t>
  </si>
  <si>
    <t>KBOB 2019, costs in USD-2015</t>
  </si>
  <si>
    <t>natural gas-fired boiler</t>
  </si>
  <si>
    <t>bio gas-fired boiler</t>
  </si>
  <si>
    <t>T21</t>
  </si>
  <si>
    <t>BG</t>
  </si>
  <si>
    <t>from CEA, costs in USD-2015</t>
  </si>
  <si>
    <t>small GHP</t>
  </si>
  <si>
    <t>T22</t>
  </si>
  <si>
    <t>Green Electricity</t>
  </si>
  <si>
    <t>mix</t>
  </si>
  <si>
    <t>Natural gas CHP</t>
  </si>
  <si>
    <t>Bio gas CHP</t>
  </si>
  <si>
    <t>Agricultural Bio gas CHP</t>
  </si>
  <si>
    <t>district heating - bio gas-fired boiler</t>
  </si>
  <si>
    <t>district heating - natural gas-fired boiler</t>
  </si>
  <si>
    <t>T23</t>
  </si>
  <si>
    <t>district heating - agricultural bio gas-fired boiler</t>
  </si>
  <si>
    <t>T24</t>
  </si>
  <si>
    <t>T25</t>
  </si>
  <si>
    <t>from CEA, costs in USD-2015, except for PEN and CO2, rest are assumptions</t>
  </si>
  <si>
    <t>Natural Gas</t>
  </si>
  <si>
    <t>from CEA, costs in USD-2015,</t>
  </si>
  <si>
    <t>Electricity</t>
  </si>
  <si>
    <t>Solar</t>
  </si>
  <si>
    <t>SOLAR</t>
  </si>
  <si>
    <t>Oil</t>
  </si>
  <si>
    <t>Coal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</si>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</sst>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Font="1" applyBorder="1" applyAlignment="1">
      <alignment horizontal="center"/>
    </xf>
    <xf numFmtId="0" fontId="4" fillId="0" borderId="1" xfId="0" applyFont="1" applyFill="1" applyBorder="1"/>
    <xf numFmtId="164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/>
    <xf numFmtId="165" fontId="5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zoomScale="80" zoomScaleNormal="80" workbookViewId="0">
      <selection activeCell="E1" sqref="E1:G1048576"/>
    </sheetView>
  </sheetViews>
  <sheetFormatPr defaultColWidth="8.81640625" defaultRowHeight="14.5" x14ac:dyDescent="0.35"/>
  <cols>
    <col min="1" max="1" width="44.26953125" customWidth="1"/>
    <col min="2" max="2" width="6.26953125" bestFit="1" customWidth="1"/>
    <col min="3" max="3" width="10.1796875" bestFit="1" customWidth="1"/>
    <col min="4" max="4" width="8.7265625" customWidth="1"/>
    <col min="5" max="5" width="10.26953125" bestFit="1" customWidth="1"/>
  </cols>
  <sheetData>
    <row r="1" spans="1:5" x14ac:dyDescent="0.35">
      <c r="A1" s="3" t="s">
        <v>0</v>
      </c>
      <c r="B1" s="2" t="s">
        <v>3</v>
      </c>
      <c r="C1" s="2" t="s">
        <v>64</v>
      </c>
      <c r="D1" s="2" t="s">
        <v>65</v>
      </c>
      <c r="E1" s="14" t="s">
        <v>72</v>
      </c>
    </row>
    <row r="2" spans="1:5" x14ac:dyDescent="0.35">
      <c r="A2" s="3" t="s">
        <v>13</v>
      </c>
      <c r="B2" s="6" t="s">
        <v>5</v>
      </c>
      <c r="C2" s="6" t="s">
        <v>13</v>
      </c>
      <c r="D2" s="11">
        <v>0</v>
      </c>
      <c r="E2" s="15" t="s">
        <v>73</v>
      </c>
    </row>
    <row r="3" spans="1:5" x14ac:dyDescent="0.35">
      <c r="A3" s="3" t="s">
        <v>20</v>
      </c>
      <c r="B3" s="10" t="s">
        <v>6</v>
      </c>
      <c r="C3" s="10" t="s">
        <v>67</v>
      </c>
      <c r="D3" s="16">
        <v>0.8</v>
      </c>
      <c r="E3" s="15" t="s">
        <v>73</v>
      </c>
    </row>
    <row r="4" spans="1:5" x14ac:dyDescent="0.35">
      <c r="A4" s="3" t="s">
        <v>19</v>
      </c>
      <c r="B4" s="6" t="s">
        <v>7</v>
      </c>
      <c r="C4" s="10" t="s">
        <v>68</v>
      </c>
      <c r="D4" s="16">
        <v>0.6</v>
      </c>
      <c r="E4" s="15" t="s">
        <v>73</v>
      </c>
    </row>
    <row r="5" spans="1:5" x14ac:dyDescent="0.35">
      <c r="A5" s="3" t="s">
        <v>74</v>
      </c>
      <c r="B5" s="6" t="s">
        <v>8</v>
      </c>
      <c r="C5" s="10" t="s">
        <v>69</v>
      </c>
      <c r="D5" s="16">
        <v>0.8</v>
      </c>
      <c r="E5" s="15" t="s">
        <v>73</v>
      </c>
    </row>
    <row r="6" spans="1:5" x14ac:dyDescent="0.35">
      <c r="A6" s="3" t="s">
        <v>21</v>
      </c>
      <c r="B6" s="6" t="s">
        <v>9</v>
      </c>
      <c r="C6" s="6" t="s">
        <v>62</v>
      </c>
      <c r="D6" s="16">
        <v>0.9</v>
      </c>
      <c r="E6" s="15" t="s">
        <v>73</v>
      </c>
    </row>
    <row r="7" spans="1:5" x14ac:dyDescent="0.35">
      <c r="A7" s="3" t="s">
        <v>22</v>
      </c>
      <c r="B7" s="6" t="s">
        <v>10</v>
      </c>
      <c r="C7" s="10" t="s">
        <v>70</v>
      </c>
      <c r="D7" s="16">
        <v>0.6</v>
      </c>
      <c r="E7" s="15" t="s">
        <v>73</v>
      </c>
    </row>
    <row r="8" spans="1:5" x14ac:dyDescent="0.35">
      <c r="A8" s="3" t="s">
        <v>16</v>
      </c>
      <c r="B8" s="10" t="s">
        <v>26</v>
      </c>
      <c r="C8" s="6" t="s">
        <v>62</v>
      </c>
      <c r="D8" s="16">
        <v>4</v>
      </c>
      <c r="E8" s="15" t="s">
        <v>73</v>
      </c>
    </row>
    <row r="9" spans="1:5" x14ac:dyDescent="0.35">
      <c r="A9" s="3" t="s">
        <v>14</v>
      </c>
      <c r="B9" s="6" t="s">
        <v>27</v>
      </c>
      <c r="C9" s="6" t="s">
        <v>71</v>
      </c>
      <c r="D9" s="16">
        <v>0.7</v>
      </c>
      <c r="E9" s="15" t="s">
        <v>73</v>
      </c>
    </row>
    <row r="10" spans="1:5" x14ac:dyDescent="0.35">
      <c r="A10" s="3" t="s">
        <v>49</v>
      </c>
      <c r="B10" s="6" t="s">
        <v>28</v>
      </c>
      <c r="C10" s="6" t="s">
        <v>62</v>
      </c>
      <c r="D10" s="16">
        <v>2.7</v>
      </c>
      <c r="E10" s="15" t="s">
        <v>73</v>
      </c>
    </row>
    <row r="11" spans="1:5" x14ac:dyDescent="0.35">
      <c r="A11" s="3" t="s">
        <v>17</v>
      </c>
      <c r="B11" s="2" t="s">
        <v>29</v>
      </c>
      <c r="C11" s="6" t="s">
        <v>62</v>
      </c>
      <c r="D11" s="16">
        <v>3</v>
      </c>
      <c r="E11" s="15" t="s">
        <v>73</v>
      </c>
    </row>
    <row r="12" spans="1:5" x14ac:dyDescent="0.35">
      <c r="A12" s="3" t="s">
        <v>24</v>
      </c>
      <c r="B12" s="2" t="s">
        <v>30</v>
      </c>
      <c r="C12" s="2" t="s">
        <v>54</v>
      </c>
      <c r="D12" s="16">
        <v>0.6</v>
      </c>
      <c r="E12" s="15" t="s">
        <v>73</v>
      </c>
    </row>
    <row r="13" spans="1:5" x14ac:dyDescent="0.35">
      <c r="A13" s="3" t="s">
        <v>42</v>
      </c>
      <c r="B13" s="2" t="s">
        <v>31</v>
      </c>
      <c r="C13" s="2" t="s">
        <v>54</v>
      </c>
      <c r="D13" s="16">
        <v>0.6</v>
      </c>
      <c r="E13" s="15" t="s">
        <v>73</v>
      </c>
    </row>
    <row r="14" spans="1:5" x14ac:dyDescent="0.35">
      <c r="A14" s="3" t="s">
        <v>43</v>
      </c>
      <c r="B14" s="2" t="s">
        <v>32</v>
      </c>
      <c r="C14" s="2" t="s">
        <v>54</v>
      </c>
      <c r="D14" s="16">
        <v>0.6</v>
      </c>
      <c r="E14" s="15" t="s">
        <v>73</v>
      </c>
    </row>
    <row r="15" spans="1:5" x14ac:dyDescent="0.35">
      <c r="A15" s="3" t="s">
        <v>44</v>
      </c>
      <c r="B15" s="2" t="s">
        <v>33</v>
      </c>
      <c r="C15" s="2" t="s">
        <v>54</v>
      </c>
      <c r="D15" s="16">
        <v>0.6</v>
      </c>
      <c r="E15" s="15" t="s">
        <v>73</v>
      </c>
    </row>
    <row r="16" spans="1:5" x14ac:dyDescent="0.35">
      <c r="A16" s="3" t="s">
        <v>18</v>
      </c>
      <c r="B16" s="2" t="s">
        <v>34</v>
      </c>
      <c r="C16" s="6" t="s">
        <v>54</v>
      </c>
      <c r="D16" s="16">
        <v>0.6</v>
      </c>
      <c r="E16" s="15" t="s">
        <v>73</v>
      </c>
    </row>
    <row r="17" spans="1:5" x14ac:dyDescent="0.35">
      <c r="A17" s="3" t="s">
        <v>23</v>
      </c>
      <c r="B17" s="2" t="s">
        <v>35</v>
      </c>
      <c r="C17" s="2" t="s">
        <v>54</v>
      </c>
      <c r="D17" s="16">
        <v>0.6</v>
      </c>
      <c r="E17" s="15" t="s">
        <v>73</v>
      </c>
    </row>
    <row r="18" spans="1:5" x14ac:dyDescent="0.35">
      <c r="A18" s="3" t="s">
        <v>25</v>
      </c>
      <c r="B18" s="2" t="s">
        <v>36</v>
      </c>
      <c r="C18" s="2" t="s">
        <v>54</v>
      </c>
      <c r="D18" s="16">
        <v>0.6</v>
      </c>
      <c r="E18" s="15" t="s">
        <v>73</v>
      </c>
    </row>
    <row r="19" spans="1:5" x14ac:dyDescent="0.35">
      <c r="A19" s="3" t="s">
        <v>45</v>
      </c>
      <c r="B19" s="2" t="s">
        <v>37</v>
      </c>
      <c r="C19" s="2" t="s">
        <v>54</v>
      </c>
      <c r="D19" s="16">
        <v>0.6</v>
      </c>
      <c r="E19" s="15" t="s">
        <v>73</v>
      </c>
    </row>
    <row r="20" spans="1:5" x14ac:dyDescent="0.35">
      <c r="A20" s="3" t="s">
        <v>46</v>
      </c>
      <c r="B20" s="2" t="s">
        <v>38</v>
      </c>
      <c r="C20" s="2" t="s">
        <v>54</v>
      </c>
      <c r="D20" s="16">
        <v>0.6</v>
      </c>
      <c r="E20" s="15" t="s">
        <v>73</v>
      </c>
    </row>
    <row r="21" spans="1:5" x14ac:dyDescent="0.35">
      <c r="A21" s="5" t="s">
        <v>50</v>
      </c>
      <c r="B21" s="14" t="s">
        <v>48</v>
      </c>
      <c r="C21" s="2" t="s">
        <v>54</v>
      </c>
      <c r="D21" s="16">
        <v>0.6</v>
      </c>
      <c r="E21" s="15" t="s">
        <v>73</v>
      </c>
    </row>
    <row r="22" spans="1:5" x14ac:dyDescent="0.35">
      <c r="A22" s="5" t="s">
        <v>75</v>
      </c>
      <c r="B22" s="14" t="s">
        <v>76</v>
      </c>
      <c r="C22" s="2" t="s">
        <v>77</v>
      </c>
      <c r="D22" s="16">
        <v>0.8</v>
      </c>
      <c r="E22" s="15" t="s">
        <v>78</v>
      </c>
    </row>
  </sheetData>
  <pageMargins left="0.75" right="0.75" top="1" bottom="1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zoomScaleNormal="100" workbookViewId="0">
      <selection activeCell="B35" sqref="B35"/>
    </sheetView>
  </sheetViews>
  <sheetFormatPr defaultColWidth="8.81640625" defaultRowHeight="14.5" x14ac:dyDescent="0.35"/>
  <cols>
    <col min="1" max="1" width="51" customWidth="1"/>
    <col min="2" max="2" width="6.26953125" bestFit="1" customWidth="1"/>
    <col min="3" max="3" width="10.1796875" bestFit="1" customWidth="1"/>
    <col min="4" max="4" width="6.26953125" customWidth="1"/>
    <col min="5" max="5" width="31" customWidth="1"/>
  </cols>
  <sheetData>
    <row r="1" spans="1:5" x14ac:dyDescent="0.35">
      <c r="A1" s="3" t="s">
        <v>0</v>
      </c>
      <c r="B1" s="2" t="s">
        <v>3</v>
      </c>
      <c r="C1" s="2" t="s">
        <v>56</v>
      </c>
      <c r="D1" s="2" t="s">
        <v>57</v>
      </c>
      <c r="E1" s="14" t="s">
        <v>72</v>
      </c>
    </row>
    <row r="2" spans="1:5" x14ac:dyDescent="0.35">
      <c r="A2" s="3" t="s">
        <v>13</v>
      </c>
      <c r="B2" s="4" t="s">
        <v>5</v>
      </c>
      <c r="C2" s="6" t="s">
        <v>13</v>
      </c>
      <c r="D2" s="11">
        <v>0</v>
      </c>
      <c r="E2" s="15" t="s">
        <v>73</v>
      </c>
    </row>
    <row r="3" spans="1:5" x14ac:dyDescent="0.35">
      <c r="A3" s="3" t="s">
        <v>20</v>
      </c>
      <c r="B3" s="4" t="s">
        <v>6</v>
      </c>
      <c r="C3" s="10" t="s">
        <v>67</v>
      </c>
      <c r="D3" s="16">
        <v>0.8</v>
      </c>
      <c r="E3" s="15" t="s">
        <v>73</v>
      </c>
    </row>
    <row r="4" spans="1:5" x14ac:dyDescent="0.35">
      <c r="A4" s="3" t="s">
        <v>19</v>
      </c>
      <c r="B4" s="4" t="s">
        <v>7</v>
      </c>
      <c r="C4" s="10" t="s">
        <v>68</v>
      </c>
      <c r="D4" s="16">
        <v>0.6</v>
      </c>
      <c r="E4" s="15" t="s">
        <v>73</v>
      </c>
    </row>
    <row r="5" spans="1:5" x14ac:dyDescent="0.35">
      <c r="A5" s="3" t="s">
        <v>74</v>
      </c>
      <c r="B5" s="4" t="s">
        <v>8</v>
      </c>
      <c r="C5" s="10" t="s">
        <v>69</v>
      </c>
      <c r="D5" s="16">
        <v>0.8</v>
      </c>
      <c r="E5" s="15" t="s">
        <v>73</v>
      </c>
    </row>
    <row r="6" spans="1:5" x14ac:dyDescent="0.35">
      <c r="A6" s="3" t="s">
        <v>21</v>
      </c>
      <c r="B6" s="4" t="s">
        <v>9</v>
      </c>
      <c r="C6" s="6" t="s">
        <v>62</v>
      </c>
      <c r="D6" s="16">
        <v>0.9</v>
      </c>
      <c r="E6" s="15" t="s">
        <v>73</v>
      </c>
    </row>
    <row r="7" spans="1:5" x14ac:dyDescent="0.35">
      <c r="A7" s="3" t="s">
        <v>22</v>
      </c>
      <c r="B7" s="4" t="s">
        <v>10</v>
      </c>
      <c r="C7" s="10" t="s">
        <v>70</v>
      </c>
      <c r="D7" s="16">
        <v>0.6</v>
      </c>
      <c r="E7" s="15" t="s">
        <v>73</v>
      </c>
    </row>
    <row r="8" spans="1:5" x14ac:dyDescent="0.35">
      <c r="A8" s="3" t="s">
        <v>16</v>
      </c>
      <c r="B8" s="2" t="s">
        <v>26</v>
      </c>
      <c r="C8" s="6" t="s">
        <v>62</v>
      </c>
      <c r="D8" s="16">
        <v>4</v>
      </c>
      <c r="E8" s="15" t="s">
        <v>73</v>
      </c>
    </row>
    <row r="9" spans="1:5" x14ac:dyDescent="0.35">
      <c r="A9" s="3" t="s">
        <v>14</v>
      </c>
      <c r="B9" s="2" t="s">
        <v>27</v>
      </c>
      <c r="C9" s="6" t="s">
        <v>71</v>
      </c>
      <c r="D9" s="16">
        <v>0.7</v>
      </c>
      <c r="E9" s="15" t="s">
        <v>73</v>
      </c>
    </row>
    <row r="10" spans="1:5" x14ac:dyDescent="0.35">
      <c r="A10" s="3" t="s">
        <v>15</v>
      </c>
      <c r="B10" s="2" t="s">
        <v>28</v>
      </c>
      <c r="C10" s="6" t="s">
        <v>62</v>
      </c>
      <c r="D10" s="16">
        <v>2.7</v>
      </c>
      <c r="E10" s="15" t="s">
        <v>73</v>
      </c>
    </row>
    <row r="11" spans="1:5" x14ac:dyDescent="0.35">
      <c r="A11" s="3" t="s">
        <v>17</v>
      </c>
      <c r="B11" s="2" t="s">
        <v>29</v>
      </c>
      <c r="C11" s="6" t="s">
        <v>62</v>
      </c>
      <c r="D11" s="16">
        <v>3</v>
      </c>
      <c r="E11" s="15" t="s">
        <v>73</v>
      </c>
    </row>
    <row r="12" spans="1:5" x14ac:dyDescent="0.35">
      <c r="A12" s="3" t="s">
        <v>24</v>
      </c>
      <c r="B12" s="2" t="s">
        <v>30</v>
      </c>
      <c r="C12" s="2" t="s">
        <v>54</v>
      </c>
      <c r="D12" s="16">
        <v>0.6</v>
      </c>
      <c r="E12" s="15" t="s">
        <v>73</v>
      </c>
    </row>
    <row r="13" spans="1:5" x14ac:dyDescent="0.35">
      <c r="A13" s="3" t="s">
        <v>42</v>
      </c>
      <c r="B13" s="2" t="s">
        <v>31</v>
      </c>
      <c r="C13" s="2" t="s">
        <v>54</v>
      </c>
      <c r="D13" s="16">
        <v>0.6</v>
      </c>
      <c r="E13" s="15" t="s">
        <v>73</v>
      </c>
    </row>
    <row r="14" spans="1:5" x14ac:dyDescent="0.35">
      <c r="A14" s="3" t="s">
        <v>43</v>
      </c>
      <c r="B14" s="2" t="s">
        <v>32</v>
      </c>
      <c r="C14" s="2" t="s">
        <v>54</v>
      </c>
      <c r="D14" s="16">
        <v>0.6</v>
      </c>
      <c r="E14" s="15" t="s">
        <v>73</v>
      </c>
    </row>
    <row r="15" spans="1:5" x14ac:dyDescent="0.35">
      <c r="A15" s="3" t="s">
        <v>44</v>
      </c>
      <c r="B15" s="2" t="s">
        <v>33</v>
      </c>
      <c r="C15" s="2" t="s">
        <v>54</v>
      </c>
      <c r="D15" s="16">
        <v>0.6</v>
      </c>
      <c r="E15" s="15" t="s">
        <v>73</v>
      </c>
    </row>
    <row r="16" spans="1:5" x14ac:dyDescent="0.35">
      <c r="A16" s="3" t="s">
        <v>18</v>
      </c>
      <c r="B16" s="2" t="s">
        <v>34</v>
      </c>
      <c r="C16" s="2" t="s">
        <v>54</v>
      </c>
      <c r="D16" s="16">
        <v>0.6</v>
      </c>
      <c r="E16" s="15" t="s">
        <v>73</v>
      </c>
    </row>
    <row r="17" spans="1:5" x14ac:dyDescent="0.35">
      <c r="A17" s="3" t="s">
        <v>23</v>
      </c>
      <c r="B17" s="2" t="s">
        <v>35</v>
      </c>
      <c r="C17" s="2" t="s">
        <v>54</v>
      </c>
      <c r="D17" s="16">
        <v>0.6</v>
      </c>
      <c r="E17" s="15" t="s">
        <v>73</v>
      </c>
    </row>
    <row r="18" spans="1:5" x14ac:dyDescent="0.35">
      <c r="A18" s="3" t="s">
        <v>25</v>
      </c>
      <c r="B18" s="2" t="s">
        <v>36</v>
      </c>
      <c r="C18" s="2" t="s">
        <v>54</v>
      </c>
      <c r="D18" s="16">
        <v>0.6</v>
      </c>
      <c r="E18" s="15" t="s">
        <v>73</v>
      </c>
    </row>
    <row r="19" spans="1:5" x14ac:dyDescent="0.35">
      <c r="A19" s="3" t="s">
        <v>45</v>
      </c>
      <c r="B19" s="2" t="s">
        <v>37</v>
      </c>
      <c r="C19" s="2" t="s">
        <v>54</v>
      </c>
      <c r="D19" s="16">
        <v>0.6</v>
      </c>
      <c r="E19" s="15" t="s">
        <v>73</v>
      </c>
    </row>
    <row r="20" spans="1:5" x14ac:dyDescent="0.35">
      <c r="A20" s="3" t="s">
        <v>46</v>
      </c>
      <c r="B20" s="2" t="s">
        <v>38</v>
      </c>
      <c r="C20" s="2" t="s">
        <v>54</v>
      </c>
      <c r="D20" s="16">
        <v>0.6</v>
      </c>
      <c r="E20" s="15" t="s">
        <v>73</v>
      </c>
    </row>
    <row r="21" spans="1:5" x14ac:dyDescent="0.35">
      <c r="A21" s="5" t="s">
        <v>50</v>
      </c>
      <c r="B21" s="14" t="s">
        <v>48</v>
      </c>
      <c r="C21" s="2" t="s">
        <v>54</v>
      </c>
      <c r="D21" s="16">
        <v>0.6</v>
      </c>
      <c r="E21" s="15" t="s">
        <v>73</v>
      </c>
    </row>
    <row r="22" spans="1:5" x14ac:dyDescent="0.35">
      <c r="A22" s="3" t="s">
        <v>75</v>
      </c>
      <c r="B22" s="2" t="s">
        <v>76</v>
      </c>
      <c r="C22" s="2" t="s">
        <v>77</v>
      </c>
      <c r="D22" s="16">
        <v>0.8</v>
      </c>
      <c r="E22" s="15" t="s">
        <v>78</v>
      </c>
    </row>
    <row r="23" spans="1:5" x14ac:dyDescent="0.35">
      <c r="A23" s="3" t="s">
        <v>79</v>
      </c>
      <c r="B23" s="2" t="s">
        <v>80</v>
      </c>
      <c r="C23" s="2" t="s">
        <v>54</v>
      </c>
      <c r="D23" s="16" t="s">
        <v>66</v>
      </c>
      <c r="E23" s="15" t="s">
        <v>92</v>
      </c>
    </row>
    <row r="24" spans="1:5" x14ac:dyDescent="0.35">
      <c r="A24" s="3" t="s">
        <v>86</v>
      </c>
      <c r="B24" s="2" t="s">
        <v>88</v>
      </c>
      <c r="C24" s="2" t="s">
        <v>54</v>
      </c>
      <c r="D24" s="16">
        <v>0.8</v>
      </c>
      <c r="E24" s="15" t="s">
        <v>92</v>
      </c>
    </row>
    <row r="25" spans="1:5" x14ac:dyDescent="0.35">
      <c r="A25" s="3" t="s">
        <v>89</v>
      </c>
      <c r="B25" s="2" t="s">
        <v>90</v>
      </c>
      <c r="C25" s="2" t="s">
        <v>54</v>
      </c>
      <c r="D25" s="16">
        <v>0.8</v>
      </c>
      <c r="E25" s="15" t="s">
        <v>92</v>
      </c>
    </row>
    <row r="26" spans="1:5" x14ac:dyDescent="0.35">
      <c r="A26" s="3" t="s">
        <v>87</v>
      </c>
      <c r="B26" s="2" t="s">
        <v>91</v>
      </c>
      <c r="C26" s="2" t="s">
        <v>54</v>
      </c>
      <c r="D26" s="16">
        <v>0.8</v>
      </c>
      <c r="E26" s="15" t="s">
        <v>92</v>
      </c>
    </row>
  </sheetData>
  <pageMargins left="0.75" right="0.75" top="1" bottom="1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:G1048576"/>
    </sheetView>
  </sheetViews>
  <sheetFormatPr defaultColWidth="8.81640625" defaultRowHeight="14.5" x14ac:dyDescent="0.35"/>
  <cols>
    <col min="1" max="1" width="35" bestFit="1" customWidth="1"/>
    <col min="2" max="2" width="7.26953125" customWidth="1"/>
    <col min="3" max="3" width="10.1796875" bestFit="1" customWidth="1"/>
    <col min="4" max="4" width="8.453125" customWidth="1"/>
    <col min="5" max="5" width="10.26953125" bestFit="1" customWidth="1"/>
  </cols>
  <sheetData>
    <row r="1" spans="1:5" x14ac:dyDescent="0.35">
      <c r="A1" s="1" t="s">
        <v>0</v>
      </c>
      <c r="B1" s="2" t="s">
        <v>3</v>
      </c>
      <c r="C1" s="2" t="s">
        <v>58</v>
      </c>
      <c r="D1" s="2" t="s">
        <v>59</v>
      </c>
      <c r="E1" s="14" t="s">
        <v>72</v>
      </c>
    </row>
    <row r="2" spans="1:5" x14ac:dyDescent="0.35">
      <c r="A2" s="1" t="s">
        <v>4</v>
      </c>
      <c r="B2" s="4" t="s">
        <v>5</v>
      </c>
      <c r="C2" s="6" t="s">
        <v>13</v>
      </c>
      <c r="D2" s="6">
        <v>0</v>
      </c>
      <c r="E2" s="15" t="s">
        <v>73</v>
      </c>
    </row>
    <row r="3" spans="1:5" x14ac:dyDescent="0.35">
      <c r="A3" s="1" t="s">
        <v>11</v>
      </c>
      <c r="B3" s="4" t="s">
        <v>7</v>
      </c>
      <c r="C3" s="10" t="s">
        <v>62</v>
      </c>
      <c r="D3" s="10">
        <v>2.7</v>
      </c>
      <c r="E3" s="15" t="s">
        <v>73</v>
      </c>
    </row>
    <row r="4" spans="1:5" x14ac:dyDescent="0.35">
      <c r="A4" s="1" t="s">
        <v>12</v>
      </c>
      <c r="B4" s="4" t="s">
        <v>8</v>
      </c>
      <c r="C4" s="10" t="s">
        <v>62</v>
      </c>
      <c r="D4" s="10">
        <v>3</v>
      </c>
      <c r="E4" s="15" t="s">
        <v>73</v>
      </c>
    </row>
    <row r="5" spans="1:5" x14ac:dyDescent="0.35">
      <c r="A5" s="1" t="s">
        <v>47</v>
      </c>
      <c r="B5" s="4" t="s">
        <v>9</v>
      </c>
      <c r="C5" s="6" t="s">
        <v>55</v>
      </c>
      <c r="D5" s="6">
        <v>3.2</v>
      </c>
      <c r="E5" s="15" t="s">
        <v>73</v>
      </c>
    </row>
    <row r="6" spans="1:5" x14ac:dyDescent="0.35">
      <c r="A6" s="1" t="s">
        <v>53</v>
      </c>
      <c r="B6" s="9" t="s">
        <v>10</v>
      </c>
      <c r="C6" s="10" t="s">
        <v>55</v>
      </c>
      <c r="D6" s="10">
        <v>2.8</v>
      </c>
      <c r="E6" s="15" t="s">
        <v>73</v>
      </c>
    </row>
  </sheetData>
  <pageMargins left="0.75" right="0.75" top="1" bottom="1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27" sqref="D27"/>
    </sheetView>
  </sheetViews>
  <sheetFormatPr defaultColWidth="8.81640625" defaultRowHeight="14.5" x14ac:dyDescent="0.35"/>
  <cols>
    <col min="1" max="1" width="35.54296875" customWidth="1"/>
    <col min="3" max="3" width="10.1796875" customWidth="1"/>
    <col min="7" max="7" width="9.54296875" bestFit="1" customWidth="1"/>
    <col min="8" max="8" width="10.26953125" bestFit="1" customWidth="1"/>
  </cols>
  <sheetData>
    <row r="1" spans="1:10" x14ac:dyDescent="0.35">
      <c r="A1" s="1" t="s">
        <v>0</v>
      </c>
      <c r="B1" s="2" t="s">
        <v>3</v>
      </c>
      <c r="C1" s="2" t="s">
        <v>61</v>
      </c>
      <c r="D1" s="2" t="s">
        <v>60</v>
      </c>
      <c r="E1" s="2" t="s">
        <v>1</v>
      </c>
      <c r="F1" s="2" t="s">
        <v>2</v>
      </c>
      <c r="G1" s="7" t="s">
        <v>51</v>
      </c>
      <c r="H1" s="14" t="s">
        <v>72</v>
      </c>
    </row>
    <row r="2" spans="1:10" x14ac:dyDescent="0.35">
      <c r="A2" s="3" t="s">
        <v>4</v>
      </c>
      <c r="B2" s="4" t="s">
        <v>5</v>
      </c>
      <c r="C2" s="4">
        <v>0</v>
      </c>
      <c r="D2" s="4">
        <v>0</v>
      </c>
      <c r="E2" s="2">
        <v>0</v>
      </c>
      <c r="F2" s="2">
        <v>0</v>
      </c>
      <c r="G2" s="12">
        <v>0</v>
      </c>
      <c r="H2" s="15" t="s">
        <v>73</v>
      </c>
    </row>
    <row r="3" spans="1:10" x14ac:dyDescent="0.35">
      <c r="A3" s="5" t="s">
        <v>41</v>
      </c>
      <c r="B3" s="4" t="s">
        <v>6</v>
      </c>
      <c r="C3" s="4" t="s">
        <v>62</v>
      </c>
      <c r="D3" s="4">
        <v>0.99</v>
      </c>
      <c r="E3" s="6">
        <v>2.63</v>
      </c>
      <c r="F3" s="6">
        <v>4.1300000000000003E-2</v>
      </c>
      <c r="G3" s="12">
        <f>0.2*1.1</f>
        <v>0.22000000000000003</v>
      </c>
      <c r="H3" s="15" t="s">
        <v>73</v>
      </c>
    </row>
    <row r="4" spans="1:10" x14ac:dyDescent="0.35">
      <c r="A4" s="5" t="s">
        <v>39</v>
      </c>
      <c r="B4" s="4" t="s">
        <v>7</v>
      </c>
      <c r="C4" s="4" t="s">
        <v>63</v>
      </c>
      <c r="D4" s="4">
        <v>0.99</v>
      </c>
      <c r="E4" s="6">
        <v>0.27800000000000002</v>
      </c>
      <c r="F4" s="6">
        <v>2.0199999999999999E-2</v>
      </c>
      <c r="G4" s="13">
        <v>0</v>
      </c>
      <c r="H4" s="15" t="s">
        <v>73</v>
      </c>
    </row>
    <row r="5" spans="1:10" x14ac:dyDescent="0.35">
      <c r="A5" s="5" t="s">
        <v>40</v>
      </c>
      <c r="B5" s="4" t="s">
        <v>9</v>
      </c>
      <c r="C5" s="4" t="s">
        <v>62</v>
      </c>
      <c r="D5" s="4">
        <v>0.99</v>
      </c>
      <c r="E5" s="6">
        <f>E4*0.3+E3*0.7</f>
        <v>1.9243999999999997</v>
      </c>
      <c r="F5" s="6">
        <f>F4*0.3+F3*0.7</f>
        <v>3.4970000000000001E-2</v>
      </c>
      <c r="G5" s="12">
        <f>0.2*1.1</f>
        <v>0.22000000000000003</v>
      </c>
      <c r="H5" s="15" t="s">
        <v>73</v>
      </c>
    </row>
    <row r="6" spans="1:10" x14ac:dyDescent="0.35">
      <c r="A6" s="5" t="s">
        <v>52</v>
      </c>
      <c r="B6" s="9" t="s">
        <v>26</v>
      </c>
      <c r="C6" s="4" t="s">
        <v>62</v>
      </c>
      <c r="D6" s="4">
        <v>0.99</v>
      </c>
      <c r="E6" s="8">
        <f>HEATING!D5/0.4</f>
        <v>2</v>
      </c>
      <c r="F6" s="8" t="e">
        <f>HEATING!#REF!/0.4</f>
        <v>#REF!</v>
      </c>
      <c r="G6" s="12">
        <f>0.27*1.1</f>
        <v>0.29700000000000004</v>
      </c>
      <c r="H6" s="15" t="s">
        <v>73</v>
      </c>
    </row>
    <row r="7" spans="1:10" x14ac:dyDescent="0.35">
      <c r="A7" s="5" t="s">
        <v>81</v>
      </c>
      <c r="B7" s="9" t="s">
        <v>27</v>
      </c>
      <c r="C7" s="4" t="s">
        <v>82</v>
      </c>
      <c r="D7" s="4">
        <v>0.99</v>
      </c>
      <c r="E7" s="8">
        <v>3.39E-2</v>
      </c>
      <c r="F7" s="8">
        <v>3.98E-3</v>
      </c>
      <c r="G7" s="12">
        <f>0.27*1.1</f>
        <v>0.29700000000000004</v>
      </c>
      <c r="H7" s="15" t="s">
        <v>92</v>
      </c>
      <c r="J7" s="5"/>
    </row>
    <row r="8" spans="1:10" x14ac:dyDescent="0.35">
      <c r="A8" s="5" t="s">
        <v>83</v>
      </c>
      <c r="B8" s="9" t="s">
        <v>28</v>
      </c>
      <c r="C8" s="4" t="s">
        <v>69</v>
      </c>
      <c r="D8" s="4">
        <v>0.99</v>
      </c>
      <c r="E8" s="8">
        <f>2.94*0.78</f>
        <v>2.2932000000000001</v>
      </c>
      <c r="F8" s="8">
        <f>0.186*0.78</f>
        <v>0.14508000000000001</v>
      </c>
      <c r="G8" s="12">
        <f>0.27*1.1</f>
        <v>0.29700000000000004</v>
      </c>
      <c r="H8" s="15" t="s">
        <v>92</v>
      </c>
      <c r="J8" s="5"/>
    </row>
    <row r="9" spans="1:10" x14ac:dyDescent="0.35">
      <c r="A9" s="5" t="s">
        <v>84</v>
      </c>
      <c r="B9" s="9" t="s">
        <v>29</v>
      </c>
      <c r="C9" s="4" t="s">
        <v>77</v>
      </c>
      <c r="D9" s="4">
        <v>0.99</v>
      </c>
      <c r="E9" s="8">
        <f>0.851*0.78</f>
        <v>0.66378000000000004</v>
      </c>
      <c r="F9" s="8">
        <f>0.114*0.78</f>
        <v>8.8920000000000013E-2</v>
      </c>
      <c r="G9" s="12">
        <f>0.27*1.1</f>
        <v>0.29700000000000004</v>
      </c>
      <c r="H9" s="15" t="s">
        <v>92</v>
      </c>
      <c r="J9" s="5"/>
    </row>
    <row r="10" spans="1:10" x14ac:dyDescent="0.35">
      <c r="A10" s="5" t="s">
        <v>85</v>
      </c>
      <c r="B10" s="9" t="s">
        <v>30</v>
      </c>
      <c r="C10" s="4" t="s">
        <v>77</v>
      </c>
      <c r="D10" s="4">
        <v>0.99</v>
      </c>
      <c r="E10" s="8">
        <f>0.156*0.78</f>
        <v>0.12168000000000001</v>
      </c>
      <c r="F10" s="8">
        <f>0.0495*0.78</f>
        <v>3.8610000000000005E-2</v>
      </c>
      <c r="G10" s="12">
        <f>0.27*1.1</f>
        <v>0.29700000000000004</v>
      </c>
      <c r="H10" s="15" t="s">
        <v>92</v>
      </c>
      <c r="J10" s="5"/>
    </row>
  </sheetData>
  <pageMargins left="0.75" right="0.75" top="1" bottom="1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8" sqref="F18"/>
    </sheetView>
  </sheetViews>
  <sheetFormatPr defaultRowHeight="14.5" x14ac:dyDescent="0.35"/>
  <cols>
    <col min="1" max="1" width="10.54296875" bestFit="1" customWidth="1"/>
    <col min="6" max="6" width="33.81640625" customWidth="1"/>
  </cols>
  <sheetData>
    <row r="1" spans="1:6" x14ac:dyDescent="0.35">
      <c r="A1" s="1" t="s">
        <v>0</v>
      </c>
      <c r="B1" s="2" t="s">
        <v>3</v>
      </c>
      <c r="C1" s="2" t="s">
        <v>1</v>
      </c>
      <c r="D1" s="2" t="s">
        <v>2</v>
      </c>
      <c r="E1" s="2" t="s">
        <v>51</v>
      </c>
      <c r="F1" s="2" t="s">
        <v>72</v>
      </c>
    </row>
    <row r="2" spans="1:6" x14ac:dyDescent="0.35">
      <c r="A2" s="1" t="s">
        <v>93</v>
      </c>
      <c r="B2" s="2" t="s">
        <v>69</v>
      </c>
      <c r="C2" s="2">
        <v>1.403</v>
      </c>
      <c r="D2" s="2">
        <v>0.1</v>
      </c>
      <c r="E2" s="2">
        <v>1.6860067999999999E-2</v>
      </c>
      <c r="F2" s="2" t="s">
        <v>94</v>
      </c>
    </row>
    <row r="3" spans="1:6" x14ac:dyDescent="0.35">
      <c r="A3" s="1" t="s">
        <v>95</v>
      </c>
      <c r="B3" s="2" t="s">
        <v>62</v>
      </c>
      <c r="C3" s="6">
        <v>2.63</v>
      </c>
      <c r="D3" s="6">
        <v>4.1300000000000003E-2</v>
      </c>
      <c r="E3" s="12">
        <f>0.2*1.1</f>
        <v>0.22000000000000003</v>
      </c>
      <c r="F3" s="2" t="s">
        <v>94</v>
      </c>
    </row>
    <row r="4" spans="1:6" x14ac:dyDescent="0.35">
      <c r="A4" s="1" t="s">
        <v>96</v>
      </c>
      <c r="B4" s="2" t="s">
        <v>97</v>
      </c>
      <c r="C4" s="2">
        <v>1E-4</v>
      </c>
      <c r="D4" s="2">
        <v>1E-4</v>
      </c>
      <c r="E4" s="2">
        <v>1E-4</v>
      </c>
      <c r="F4" s="2" t="s">
        <v>94</v>
      </c>
    </row>
    <row r="5" spans="1:6" x14ac:dyDescent="0.35">
      <c r="A5" s="1" t="s">
        <v>98</v>
      </c>
      <c r="B5" s="2" t="s">
        <v>67</v>
      </c>
      <c r="C5" s="2"/>
      <c r="D5" s="2"/>
      <c r="E5" s="2"/>
      <c r="F5" s="2"/>
    </row>
    <row r="6" spans="1:6" x14ac:dyDescent="0.35">
      <c r="A6" s="1" t="s">
        <v>99</v>
      </c>
      <c r="B6" s="2" t="s">
        <v>68</v>
      </c>
      <c r="C6" s="2"/>
      <c r="D6" s="2"/>
      <c r="E6" s="2"/>
      <c r="F6" s="2"/>
    </row>
    <row r="7" spans="1:6" x14ac:dyDescent="0.35">
      <c r="A7" s="1" t="s">
        <v>100</v>
      </c>
      <c r="B7" s="2" t="s">
        <v>70</v>
      </c>
      <c r="C7" s="2"/>
      <c r="D7" s="2"/>
      <c r="E7" s="2"/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DHW</vt:lpstr>
      <vt:lpstr>HEATING</vt:lpstr>
      <vt:lpstr>COOLING</vt:lpstr>
      <vt:lpstr>ELECTRICITY</vt:lpstr>
      <vt:lpstr>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Bhargava</cp:lastModifiedBy>
  <dcterms:created xsi:type="dcterms:W3CDTF">2014-03-24T07:52:52Z</dcterms:created>
  <dcterms:modified xsi:type="dcterms:W3CDTF">2018-06-13T06:10:47Z</dcterms:modified>
</cp:coreProperties>
</file>