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zshi/Documents/GitHub/CityEnergyAnalyst/cea/databases/CH/components/"/>
    </mc:Choice>
  </mc:AlternateContent>
  <xr:revisionPtr revIDLastSave="0" documentId="13_ncr:1_{DC15C70D-FFCE-9C4B-A03B-533BA3868A48}" xr6:coauthVersionLast="47" xr6:coauthVersionMax="47" xr10:uidLastSave="{00000000-0000-0000-0000-000000000000}"/>
  <bookViews>
    <workbookView xWindow="1600" yWindow="500" windowWidth="46580" windowHeight="27340" tabRatio="993" activeTab="10" xr2:uid="{00000000-000D-0000-FFFF-FFFF00000000}"/>
  </bookViews>
  <sheets>
    <sheet name="GRID" sheetId="28" r:id="rId1"/>
    <sheet name="WOOD" sheetId="32" r:id="rId2"/>
    <sheet name="WETBIOMASS" sheetId="33" r:id="rId3"/>
    <sheet name="DRYBIOMASS" sheetId="34" r:id="rId4"/>
    <sheet name="COAL" sheetId="31" r:id="rId5"/>
    <sheet name="OIL" sheetId="30" r:id="rId6"/>
    <sheet name="NATURALGAS" sheetId="22" r:id="rId7"/>
    <sheet name="BIOGAS" sheetId="27" r:id="rId8"/>
    <sheet name="SOLAR" sheetId="29" r:id="rId9"/>
    <sheet name="HYDROGEN" sheetId="36" r:id="rId10"/>
    <sheet name="ENERGY_CARRIERS" sheetId="35" r:id="rId11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4" l="1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" i="31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" i="33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" i="32"/>
  <c r="B2" i="30"/>
  <c r="B2" i="28"/>
  <c r="B3" i="27" l="1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" i="27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" i="22"/>
  <c r="D25" i="34"/>
  <c r="C25" i="34"/>
  <c r="B25" i="34"/>
  <c r="D24" i="34"/>
  <c r="C24" i="34"/>
  <c r="B24" i="34"/>
  <c r="D23" i="34"/>
  <c r="C23" i="34"/>
  <c r="B23" i="34"/>
  <c r="D22" i="34"/>
  <c r="C22" i="34"/>
  <c r="B22" i="34"/>
  <c r="D21" i="34"/>
  <c r="C21" i="34"/>
  <c r="B21" i="34"/>
  <c r="D20" i="34"/>
  <c r="C20" i="34"/>
  <c r="B20" i="34"/>
  <c r="D19" i="34"/>
  <c r="C19" i="34"/>
  <c r="B19" i="34"/>
  <c r="D18" i="34"/>
  <c r="C18" i="34"/>
  <c r="B18" i="34"/>
  <c r="D17" i="34"/>
  <c r="C17" i="34"/>
  <c r="B17" i="34"/>
  <c r="D16" i="34"/>
  <c r="C16" i="34"/>
  <c r="B16" i="34"/>
  <c r="D15" i="34"/>
  <c r="C15" i="34"/>
  <c r="B15" i="34"/>
  <c r="D14" i="34"/>
  <c r="C14" i="34"/>
  <c r="B14" i="34"/>
  <c r="D13" i="34"/>
  <c r="C13" i="34"/>
  <c r="B13" i="34"/>
  <c r="D12" i="34"/>
  <c r="C12" i="34"/>
  <c r="B12" i="34"/>
  <c r="D11" i="34"/>
  <c r="C11" i="34"/>
  <c r="B11" i="34"/>
  <c r="D10" i="34"/>
  <c r="C10" i="34"/>
  <c r="B10" i="34"/>
  <c r="D9" i="34"/>
  <c r="C9" i="34"/>
  <c r="B9" i="34"/>
  <c r="D8" i="34"/>
  <c r="C8" i="34"/>
  <c r="B8" i="34"/>
  <c r="D7" i="34"/>
  <c r="C7" i="34"/>
  <c r="B7" i="34"/>
  <c r="D6" i="34"/>
  <c r="C6" i="34"/>
  <c r="B6" i="34"/>
  <c r="D5" i="34"/>
  <c r="C5" i="34"/>
  <c r="B5" i="34"/>
  <c r="D4" i="34"/>
  <c r="C4" i="34"/>
  <c r="B4" i="34"/>
  <c r="D3" i="34"/>
  <c r="C3" i="34"/>
  <c r="B3" i="34"/>
  <c r="D2" i="34"/>
  <c r="C2" i="34"/>
  <c r="D25" i="33"/>
  <c r="C25" i="33"/>
  <c r="D24" i="33"/>
  <c r="C24" i="33"/>
  <c r="D23" i="33"/>
  <c r="C23" i="33"/>
  <c r="D22" i="33"/>
  <c r="C22" i="33"/>
  <c r="D21" i="33"/>
  <c r="C21" i="33"/>
  <c r="D20" i="33"/>
  <c r="C20" i="33"/>
  <c r="D19" i="33"/>
  <c r="C19" i="33"/>
  <c r="D18" i="33"/>
  <c r="C18" i="33"/>
  <c r="D17" i="33"/>
  <c r="C17" i="33"/>
  <c r="D16" i="33"/>
  <c r="C16" i="33"/>
  <c r="D15" i="33"/>
  <c r="C15" i="33"/>
  <c r="D14" i="33"/>
  <c r="C14" i="33"/>
  <c r="D13" i="33"/>
  <c r="C13" i="33"/>
  <c r="D12" i="33"/>
  <c r="C12" i="33"/>
  <c r="D11" i="33"/>
  <c r="C11" i="33"/>
  <c r="D10" i="33"/>
  <c r="C10" i="33"/>
  <c r="D9" i="33"/>
  <c r="C9" i="33"/>
  <c r="D8" i="33"/>
  <c r="C8" i="33"/>
  <c r="D7" i="33"/>
  <c r="C7" i="33"/>
  <c r="D6" i="33"/>
  <c r="C6" i="33"/>
  <c r="D5" i="33"/>
  <c r="C5" i="33"/>
  <c r="D4" i="33"/>
  <c r="C4" i="33"/>
  <c r="D3" i="33"/>
  <c r="C3" i="33"/>
  <c r="D2" i="33"/>
  <c r="C2" i="33"/>
  <c r="C3" i="32"/>
  <c r="D3" i="32"/>
  <c r="C4" i="32"/>
  <c r="D4" i="32"/>
  <c r="C5" i="32"/>
  <c r="D5" i="32"/>
  <c r="C6" i="32"/>
  <c r="D6" i="32"/>
  <c r="C7" i="32"/>
  <c r="D7" i="32"/>
  <c r="C8" i="32"/>
  <c r="D8" i="32"/>
  <c r="C9" i="32"/>
  <c r="D9" i="32"/>
  <c r="C10" i="32"/>
  <c r="D10" i="32"/>
  <c r="C11" i="32"/>
  <c r="D11" i="32"/>
  <c r="C12" i="32"/>
  <c r="D12" i="32"/>
  <c r="C13" i="32"/>
  <c r="D13" i="32"/>
  <c r="C14" i="32"/>
  <c r="D14" i="32"/>
  <c r="C15" i="32"/>
  <c r="D15" i="32"/>
  <c r="C16" i="32"/>
  <c r="D16" i="32"/>
  <c r="C17" i="32"/>
  <c r="D17" i="32"/>
  <c r="C18" i="32"/>
  <c r="D18" i="32"/>
  <c r="C19" i="32"/>
  <c r="D19" i="32"/>
  <c r="C20" i="32"/>
  <c r="D20" i="32"/>
  <c r="C21" i="32"/>
  <c r="D21" i="32"/>
  <c r="C22" i="32"/>
  <c r="D22" i="32"/>
  <c r="C23" i="32"/>
  <c r="D23" i="32"/>
  <c r="C24" i="32"/>
  <c r="D24" i="32"/>
  <c r="C25" i="32"/>
  <c r="D25" i="32"/>
  <c r="D2" i="32"/>
  <c r="C2" i="32"/>
  <c r="C3" i="31"/>
  <c r="D3" i="31"/>
  <c r="C4" i="31"/>
  <c r="D4" i="31"/>
  <c r="C5" i="31"/>
  <c r="D5" i="31"/>
  <c r="C6" i="31"/>
  <c r="D6" i="31"/>
  <c r="C7" i="31"/>
  <c r="D7" i="31"/>
  <c r="C8" i="31"/>
  <c r="D8" i="31"/>
  <c r="C9" i="31"/>
  <c r="D9" i="31"/>
  <c r="C10" i="31"/>
  <c r="D10" i="31"/>
  <c r="C11" i="31"/>
  <c r="D11" i="31"/>
  <c r="C12" i="31"/>
  <c r="D12" i="31"/>
  <c r="C13" i="31"/>
  <c r="D13" i="31"/>
  <c r="C14" i="31"/>
  <c r="D14" i="31"/>
  <c r="C15" i="31"/>
  <c r="D15" i="31"/>
  <c r="C16" i="31"/>
  <c r="D16" i="31"/>
  <c r="C17" i="31"/>
  <c r="D17" i="31"/>
  <c r="C18" i="31"/>
  <c r="D18" i="31"/>
  <c r="C19" i="31"/>
  <c r="D19" i="31"/>
  <c r="C20" i="31"/>
  <c r="D20" i="31"/>
  <c r="C21" i="31"/>
  <c r="D21" i="31"/>
  <c r="C22" i="31"/>
  <c r="D22" i="31"/>
  <c r="C23" i="31"/>
  <c r="D23" i="31"/>
  <c r="C24" i="31"/>
  <c r="D24" i="31"/>
  <c r="C25" i="31"/>
  <c r="D25" i="31"/>
  <c r="D2" i="31"/>
  <c r="C2" i="31"/>
  <c r="C3" i="30"/>
  <c r="D3" i="30"/>
  <c r="C4" i="30"/>
  <c r="D4" i="30"/>
  <c r="C5" i="30"/>
  <c r="D5" i="30"/>
  <c r="C6" i="30"/>
  <c r="D6" i="30"/>
  <c r="C7" i="30"/>
  <c r="D7" i="30"/>
  <c r="C8" i="30"/>
  <c r="D8" i="30"/>
  <c r="C9" i="30"/>
  <c r="D9" i="30"/>
  <c r="C10" i="30"/>
  <c r="D10" i="30"/>
  <c r="C11" i="30"/>
  <c r="D11" i="30"/>
  <c r="C12" i="30"/>
  <c r="D12" i="30"/>
  <c r="C13" i="30"/>
  <c r="D13" i="30"/>
  <c r="C14" i="30"/>
  <c r="D14" i="30"/>
  <c r="C15" i="30"/>
  <c r="D15" i="30"/>
  <c r="C16" i="30"/>
  <c r="D16" i="30"/>
  <c r="C17" i="30"/>
  <c r="D17" i="30"/>
  <c r="C18" i="30"/>
  <c r="D18" i="30"/>
  <c r="C19" i="30"/>
  <c r="D19" i="30"/>
  <c r="C20" i="30"/>
  <c r="D20" i="30"/>
  <c r="C21" i="30"/>
  <c r="D21" i="30"/>
  <c r="C22" i="30"/>
  <c r="D22" i="30"/>
  <c r="C23" i="30"/>
  <c r="D23" i="30"/>
  <c r="C24" i="30"/>
  <c r="D24" i="30"/>
  <c r="C25" i="30"/>
  <c r="D25" i="30"/>
  <c r="D2" i="30"/>
  <c r="C2" i="30"/>
  <c r="C3" i="28"/>
  <c r="D3" i="28"/>
  <c r="C4" i="28"/>
  <c r="D4" i="28"/>
  <c r="C5" i="28"/>
  <c r="D5" i="28"/>
  <c r="C6" i="28"/>
  <c r="D6" i="28"/>
  <c r="C7" i="28"/>
  <c r="D7" i="28"/>
  <c r="C8" i="28"/>
  <c r="D8" i="28"/>
  <c r="C9" i="28"/>
  <c r="D9" i="28"/>
  <c r="C10" i="28"/>
  <c r="D10" i="28"/>
  <c r="C11" i="28"/>
  <c r="D11" i="28"/>
  <c r="C12" i="28"/>
  <c r="D12" i="28"/>
  <c r="C13" i="28"/>
  <c r="D13" i="28"/>
  <c r="C14" i="28"/>
  <c r="D14" i="28"/>
  <c r="C15" i="28"/>
  <c r="D15" i="28"/>
  <c r="C16" i="28"/>
  <c r="D16" i="28"/>
  <c r="C17" i="28"/>
  <c r="D17" i="28"/>
  <c r="C18" i="28"/>
  <c r="D18" i="28"/>
  <c r="C19" i="28"/>
  <c r="D19" i="28"/>
  <c r="C20" i="28"/>
  <c r="D20" i="28"/>
  <c r="C21" i="28"/>
  <c r="D21" i="28"/>
  <c r="C22" i="28"/>
  <c r="D22" i="28"/>
  <c r="C23" i="28"/>
  <c r="D23" i="28"/>
  <c r="C24" i="28"/>
  <c r="D24" i="28"/>
  <c r="C25" i="28"/>
  <c r="D25" i="28"/>
  <c r="D2" i="28"/>
  <c r="C2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2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2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2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91F6A146-4E75-014C-925E-06C33CC2B2BB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B71303BF-00AE-9F48-B64E-62E24C7DEA25}">
      <text>
        <r>
          <rPr>
            <sz val="9"/>
            <color rgb="FF000000"/>
            <rFont val="Tahoma"/>
            <family val="2"/>
          </rPr>
          <t>Operation costs in US$(2015)/kWh(resource [thermal in case of fuels]).yr</t>
        </r>
      </text>
    </comment>
    <comment ref="D1" authorId="0" shapeId="0" xr:uid="{4686B76A-F401-414D-904C-E4BF85BE0E37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6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6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6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7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7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7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8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8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8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5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5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5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4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4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4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0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0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1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1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1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3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3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3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sharedStrings.xml><?xml version="1.0" encoding="utf-8"?>
<sst xmlns="http://schemas.openxmlformats.org/spreadsheetml/2006/main" count="715" uniqueCount="148">
  <si>
    <t>reference</t>
  </si>
  <si>
    <t>from CEA, costs in USD-2015, CH-zurich-stormtariff 2017</t>
  </si>
  <si>
    <t>KBOB 2009/1:2016, ID 41.004/41.005 (average), cost from CEA</t>
  </si>
  <si>
    <t>hour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</si>
  <si>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</si>
  <si>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</si>
  <si>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</si>
  <si>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</si>
  <si>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</si>
  <si>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</si>
  <si>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</si>
  <si>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</si>
  <si>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</si>
  <si>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</si>
  <si>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</si>
  <si>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</si>
  <si>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</si>
  <si>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</si>
  <si>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</si>
  <si>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</si>
  <si>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</si>
  <si>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</si>
  <si>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</si>
  <si>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</si>
  <si>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</si>
  <si>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</si>
  <si>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</si>
  <si>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</si>
  <si>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from CEA, costs in USD-2015, CH-zurich-stormtariff 2018</t>
  </si>
  <si>
    <t>from CEA, costs in USD-2015, CH-zurich-stormtariff 2019</t>
  </si>
  <si>
    <t>from CEA, costs in USD-2015, CH-zurich-stormtariff 2020</t>
  </si>
  <si>
    <t>from CEA, costs in USD-2015, CH-zurich-stormtariff 2021</t>
  </si>
  <si>
    <t>from CEA, costs in USD-2015, CH-zurich-stormtariff 2022</t>
  </si>
  <si>
    <t>from CEA, costs in USD-2015, CH-zurich-stormtariff 2023</t>
  </si>
  <si>
    <t>from CEA, costs in USD-2015, CH-zurich-stormtariff 2024</t>
  </si>
  <si>
    <t>from CEA, costs in USD-2015, CH-zurich-stormtariff 2025</t>
  </si>
  <si>
    <t>from CEA, costs in USD-2015, CH-zurich-stormtariff 2026</t>
  </si>
  <si>
    <t>from CEA, costs in USD-2015, CH-zurich-stormtariff 2027</t>
  </si>
  <si>
    <t>from CEA, costs in USD-2015, CH-zurich-stormtariff 2028</t>
  </si>
  <si>
    <t>from CEA, costs in USD-2015, CH-zurich-stormtariff 2029</t>
  </si>
  <si>
    <t>from CEA, costs in USD-2015, CH-zurich-stormtariff 2030</t>
  </si>
  <si>
    <t>from CEA, costs in USD-2015, CH-zurich-stormtariff 2031</t>
  </si>
  <si>
    <t>from CEA, costs in USD-2015, CH-zurich-stormtariff 2032</t>
  </si>
  <si>
    <t>from CEA, costs in USD-2015, CH-zurich-stormtariff 2033</t>
  </si>
  <si>
    <t>from CEA, costs in USD-2015, CH-zurich-stormtariff 2034</t>
  </si>
  <si>
    <t>from CEA, costs in USD-2015, CH-zurich-stormtariff 2035</t>
  </si>
  <si>
    <t>from CEA, costs in USD-2015, CH-zurich-stormtariff 2036</t>
  </si>
  <si>
    <t>from CEA, costs in USD-2015, CH-zurich-stormtariff 2037</t>
  </si>
  <si>
    <t>from CEA, costs in USD-2015, CH-zurich-stormtariff 2038</t>
  </si>
  <si>
    <t>from CEA, costs in USD-2015, CH-zurich-stormtariff 2039</t>
  </si>
  <si>
    <t>from CEA, costs in USD-2015, CH-zurich-stormtariff 2040</t>
  </si>
  <si>
    <t>GHG_kgCO2MJ</t>
  </si>
  <si>
    <t>Opex_var_buy_USD2015kWh</t>
  </si>
  <si>
    <t>Opex_var_sell_USD2015kWh</t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</si>
  <si>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45.020 CH-Verbrauchermix, cost from CEA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</si>
  <si>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41.009 Biogas, cost from CEA,cost from Werke am Zurich see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</si>
  <si>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41.002 Erdgas, cost from Werke am Zurich see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</si>
  <si>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41.001 Heizöl, cost from CEA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</si>
  <si>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41.006 Stückholz (average), cost from CEA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</si>
  <si>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 xml:space="preserve">, ID </t>
    </r>
    <r>
      <rPr>
        <sz val="10"/>
        <color rgb="FFFF0000"/>
        <rFont val="Calibri"/>
        <family val="2"/>
        <scheme val="minor"/>
      </rPr>
      <t>42.011</t>
    </r>
    <r>
      <rPr>
        <sz val="10"/>
        <color theme="1"/>
        <rFont val="Calibri"/>
        <family val="2"/>
        <scheme val="minor"/>
      </rPr>
      <t xml:space="preserve"> Kehrichtverbrennung, cost from CEA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</si>
  <si>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42.011 Kehrichtverbrennung, cost from CEA</t>
    </r>
  </si>
  <si>
    <t>description</t>
  </si>
  <si>
    <t>code</t>
  </si>
  <si>
    <t>type</t>
  </si>
  <si>
    <t>subtype</t>
  </si>
  <si>
    <t>qualifier</t>
  </si>
  <si>
    <t>unit_qual</t>
  </si>
  <si>
    <t>mean_qual</t>
  </si>
  <si>
    <t>unit_cost_USD.kWh</t>
  </si>
  <si>
    <t>unit_ghg_kgCO2.kWh</t>
  </si>
  <si>
    <t>Hot air</t>
  </si>
  <si>
    <t>T100A</t>
  </si>
  <si>
    <t>thermal</t>
  </si>
  <si>
    <t>air</t>
  </si>
  <si>
    <t>temperature</t>
  </si>
  <si>
    <t>°C</t>
  </si>
  <si>
    <t>Warm air</t>
  </si>
  <si>
    <t>T35A</t>
  </si>
  <si>
    <t>Room temperature air</t>
  </si>
  <si>
    <t>T25A</t>
  </si>
  <si>
    <t>Cold air</t>
  </si>
  <si>
    <t>T10A</t>
  </si>
  <si>
    <t>Cold brine</t>
  </si>
  <si>
    <t>T0B</t>
  </si>
  <si>
    <t>brine</t>
  </si>
  <si>
    <t>Hot water (high temperature)</t>
  </si>
  <si>
    <t>T100W</t>
  </si>
  <si>
    <t>water</t>
  </si>
  <si>
    <t>Hot water (medium temperature)</t>
  </si>
  <si>
    <t>T60W</t>
  </si>
  <si>
    <t>Warm water (room temperature)</t>
  </si>
  <si>
    <t>T30W</t>
  </si>
  <si>
    <t>Fresh water</t>
  </si>
  <si>
    <t>T20W</t>
  </si>
  <si>
    <t>Cold water</t>
  </si>
  <si>
    <t>T10W</t>
  </si>
  <si>
    <t>Ice</t>
  </si>
  <si>
    <t>T0W</t>
  </si>
  <si>
    <t>Electricity - alternate current (low voltage)</t>
  </si>
  <si>
    <t>E230AC</t>
  </si>
  <si>
    <t>electrical</t>
  </si>
  <si>
    <t>AC</t>
  </si>
  <si>
    <t>voltage</t>
  </si>
  <si>
    <t>V</t>
  </si>
  <si>
    <t>voltage: https://www.ntu.edu.sg/docs/librariesprovider60/publications/grid-2-0.pdf?sfvrsn=c1803649_2#:~:text=Electricity%20Grid%20in%20Singapore,-The%20electricity%20grid&amp;text=The%20transmission%20%26%20distribution%20network%20of,spanning%20more%20than%2015%2C000%20kilometres. 
price: https://www.ema.gov.sg/Residential_Electricity_Tariffs.aspx 
emission-intensity: https://www.ema.gov.sg/singapore-energy-statistics/Ch02/index2</t>
  </si>
  <si>
    <t>Electricity - alternate current (medium voltage)</t>
  </si>
  <si>
    <t>E22kAC</t>
  </si>
  <si>
    <t>voltage: https://www.ntu.edu.sg/docs/librariesprovider60/publications/grid-2-0.pdf?sfvrsn=c1803649_2#:~:text=Electricity%20Grid%20in%20Singapore,-The%20electricity%20grid&amp;text=The%20transmission%20%26%20distribution%20network%20of,spanning%20more%20than%2015%2C000%20kilometres. price: https://www.emcsg.com/marketdata/priceinformation#priceDataView
emission-intensity: https://www.ema.gov.sg/singapore-energy-statistics/Ch02/index2</t>
  </si>
  <si>
    <t>Electricity - alternate current (high voltage)</t>
  </si>
  <si>
    <t>E66kAC</t>
  </si>
  <si>
    <t>voltage: https://www.ntu.edu.sg/docs/librariesprovider60/publications/grid-2-0.pdf?sfvrsn=c1803649_2#:~:text=Electricity%20Grid%20in%20Singapore,-The%20elect6ricity%20grid&amp;text=The%20transmission%20%26%20distribution%20network%20of,spanning%20more%20than%2015%2C000%20kilometres.
price:https://www.emcsg.com/marketdata/priceinformation#priceDataView
emission-intensity: https://www.ema.gov.sg/singapore-energy-statistics/Ch02/index2</t>
  </si>
  <si>
    <t>Wood</t>
  </si>
  <si>
    <t>Cwod</t>
  </si>
  <si>
    <t>combustible</t>
  </si>
  <si>
    <t>biofuel</t>
  </si>
  <si>
    <t>chemical composition</t>
  </si>
  <si>
    <t>-</t>
  </si>
  <si>
    <t>KBOB 2009/1:2016, ID 41.006 Stückholz (average), cost from CEA</t>
  </si>
  <si>
    <t>Wet biomass</t>
  </si>
  <si>
    <t>Cwbm</t>
  </si>
  <si>
    <t>KBOB 2009/1:2016, ID 42.001 Kehrichtverbrennung, cost from CEA</t>
  </si>
  <si>
    <t>Dry biomass</t>
  </si>
  <si>
    <t>Cdbm</t>
  </si>
  <si>
    <t>Coal</t>
  </si>
  <si>
    <t>Ccoa</t>
  </si>
  <si>
    <t>fossil</t>
  </si>
  <si>
    <t>Oil</t>
  </si>
  <si>
    <t>Coil</t>
  </si>
  <si>
    <t>KBOB 2009/1:2016, ID 41.001 Heizöl, cost from CEA</t>
  </si>
  <si>
    <t>Natural gas</t>
  </si>
  <si>
    <t>Cgas</t>
  </si>
  <si>
    <t>PEN and CO2 from ecoinvent 3.4 - market for natural gas, burned in gas motor, for storage_GLO_2017_Allocation, cut-off,cost from Werke am Zurich see</t>
  </si>
  <si>
    <t>Biogas</t>
  </si>
  <si>
    <t>Cbig</t>
  </si>
  <si>
    <t>KBOB 2009/1:2016, ID 41.009 Biogas, cost from CEA, cost from Werke am Zurich see</t>
  </si>
  <si>
    <t>Hydrogen</t>
  </si>
  <si>
    <t>Chyd</t>
  </si>
  <si>
    <t>https://file.go.gov.sg/studyofhydrogenimportsanddownstreamapplicationsforsingapore.pdf</t>
  </si>
  <si>
    <t>Sunlight</t>
  </si>
  <si>
    <t>Rsun</t>
  </si>
  <si>
    <t>radiation</t>
  </si>
  <si>
    <t>wavelength</t>
  </si>
  <si>
    <t>https://en.wikipedia.org/wiki/Sunlight</t>
  </si>
  <si>
    <t>Ultraviolet</t>
  </si>
  <si>
    <t>nm</t>
  </si>
  <si>
    <t>Infrared light</t>
  </si>
  <si>
    <t>Shall we update the ghg and cost based on the SOLAR Tab?</t>
  </si>
  <si>
    <t>This should be linked to GRID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</si>
</sst>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11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5B9B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5" fillId="0" borderId="0"/>
    <xf numFmtId="43" fontId="3" fillId="0" borderId="0" applyFont="0" applyFill="0" applyBorder="0" applyAlignment="0" applyProtection="0"/>
  </cellStyleXfs>
  <cellXfs count="26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left" vertical="top"/>
    </xf>
    <xf numFmtId="0" fontId="6" fillId="4" borderId="2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164" fontId="6" fillId="0" borderId="2" xfId="0" applyNumberFormat="1" applyFont="1" applyBorder="1" applyAlignment="1">
      <alignment vertical="top"/>
    </xf>
    <xf numFmtId="3" fontId="6" fillId="0" borderId="2" xfId="4" applyNumberFormat="1" applyFont="1" applyBorder="1" applyAlignment="1">
      <alignment vertical="top"/>
    </xf>
    <xf numFmtId="164" fontId="9" fillId="0" borderId="2" xfId="2" applyNumberFormat="1" applyFont="1" applyBorder="1" applyAlignment="1">
      <alignment vertical="top"/>
    </xf>
    <xf numFmtId="3" fontId="9" fillId="0" borderId="2" xfId="4" applyNumberFormat="1" applyFont="1" applyFill="1" applyBorder="1" applyAlignment="1">
      <alignment vertical="top"/>
    </xf>
    <xf numFmtId="49" fontId="8" fillId="3" borderId="2" xfId="0" applyNumberFormat="1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164" fontId="9" fillId="0" borderId="2" xfId="2" applyNumberFormat="1" applyFont="1" applyBorder="1" applyAlignment="1">
      <alignment vertical="top" wrapText="1"/>
    </xf>
    <xf numFmtId="3" fontId="9" fillId="0" borderId="2" xfId="4" applyNumberFormat="1" applyFont="1" applyFill="1" applyBorder="1" applyAlignment="1">
      <alignment vertical="top" wrapText="1"/>
    </xf>
    <xf numFmtId="49" fontId="8" fillId="3" borderId="2" xfId="0" applyNumberFormat="1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164" fontId="9" fillId="5" borderId="3" xfId="2" applyNumberFormat="1" applyFont="1" applyFill="1" applyBorder="1" applyAlignment="1">
      <alignment vertical="top"/>
    </xf>
    <xf numFmtId="0" fontId="0" fillId="5" borderId="0" xfId="0" applyFill="1"/>
    <xf numFmtId="49" fontId="8" fillId="5" borderId="2" xfId="0" applyNumberFormat="1" applyFont="1" applyFill="1" applyBorder="1" applyAlignment="1">
      <alignment horizontal="center" vertical="top" wrapText="1"/>
    </xf>
    <xf numFmtId="164" fontId="6" fillId="5" borderId="2" xfId="0" applyNumberFormat="1" applyFont="1" applyFill="1" applyBorder="1" applyAlignment="1">
      <alignment vertical="top"/>
    </xf>
    <xf numFmtId="164" fontId="9" fillId="5" borderId="2" xfId="2" applyNumberFormat="1" applyFont="1" applyFill="1" applyBorder="1" applyAlignment="1">
      <alignment vertical="top"/>
    </xf>
    <xf numFmtId="164" fontId="9" fillId="5" borderId="2" xfId="2" applyNumberFormat="1" applyFont="1" applyFill="1" applyBorder="1" applyAlignment="1">
      <alignment vertical="top" wrapText="1"/>
    </xf>
  </cellXfs>
  <cellStyles count="5">
    <cellStyle name="Comma" xfId="4" builtinId="3"/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workbookViewId="0">
      <selection activeCell="B2" sqref="B2:B25"/>
    </sheetView>
  </sheetViews>
  <sheetFormatPr baseColWidth="10" defaultColWidth="8.83203125" defaultRowHeight="15" x14ac:dyDescent="0.2"/>
  <cols>
    <col min="1" max="1" width="5.1640625" bestFit="1" customWidth="1"/>
    <col min="2" max="2" width="14.33203125" customWidth="1"/>
    <col min="3" max="3" width="30" bestFit="1" customWidth="1"/>
    <col min="4" max="4" width="29.83203125" bestFit="1" customWidth="1"/>
    <col min="5" max="5" width="68.1640625" bestFit="1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f>0.125/3.6</f>
        <v>3.4722222222222224E-2</v>
      </c>
      <c r="C2" s="3">
        <f>0.2*1.1</f>
        <v>0.22000000000000003</v>
      </c>
      <c r="D2" s="3">
        <f>0.2*1.1</f>
        <v>0.22000000000000003</v>
      </c>
      <c r="E2" s="4" t="s">
        <v>54</v>
      </c>
    </row>
    <row r="3" spans="1:5" x14ac:dyDescent="0.2">
      <c r="A3" s="5" t="s">
        <v>5</v>
      </c>
      <c r="B3" s="2">
        <f t="shared" ref="B3:B25" si="0">0.125/3.6</f>
        <v>3.4722222222222224E-2</v>
      </c>
      <c r="C3" s="3">
        <f t="shared" ref="C3:D25" si="1">0.2*1.1</f>
        <v>0.22000000000000003</v>
      </c>
      <c r="D3" s="3">
        <f t="shared" si="1"/>
        <v>0.22000000000000003</v>
      </c>
      <c r="E3" s="4" t="s">
        <v>54</v>
      </c>
    </row>
    <row r="4" spans="1:5" x14ac:dyDescent="0.2">
      <c r="A4" s="5" t="s">
        <v>6</v>
      </c>
      <c r="B4" s="2">
        <f t="shared" si="0"/>
        <v>3.4722222222222224E-2</v>
      </c>
      <c r="C4" s="3">
        <f t="shared" si="1"/>
        <v>0.22000000000000003</v>
      </c>
      <c r="D4" s="3">
        <f t="shared" si="1"/>
        <v>0.22000000000000003</v>
      </c>
      <c r="E4" s="4" t="s">
        <v>54</v>
      </c>
    </row>
    <row r="5" spans="1:5" x14ac:dyDescent="0.2">
      <c r="A5" s="5" t="s">
        <v>7</v>
      </c>
      <c r="B5" s="2">
        <f t="shared" si="0"/>
        <v>3.4722222222222224E-2</v>
      </c>
      <c r="C5" s="3">
        <f t="shared" si="1"/>
        <v>0.22000000000000003</v>
      </c>
      <c r="D5" s="3">
        <f t="shared" si="1"/>
        <v>0.22000000000000003</v>
      </c>
      <c r="E5" s="4" t="s">
        <v>54</v>
      </c>
    </row>
    <row r="6" spans="1:5" x14ac:dyDescent="0.2">
      <c r="A6" s="5" t="s">
        <v>8</v>
      </c>
      <c r="B6" s="2">
        <f t="shared" si="0"/>
        <v>3.4722222222222224E-2</v>
      </c>
      <c r="C6" s="3">
        <f t="shared" si="1"/>
        <v>0.22000000000000003</v>
      </c>
      <c r="D6" s="3">
        <f t="shared" si="1"/>
        <v>0.22000000000000003</v>
      </c>
      <c r="E6" s="4" t="s">
        <v>54</v>
      </c>
    </row>
    <row r="7" spans="1:5" x14ac:dyDescent="0.2">
      <c r="A7" s="5" t="s">
        <v>9</v>
      </c>
      <c r="B7" s="2">
        <f t="shared" si="0"/>
        <v>3.4722222222222224E-2</v>
      </c>
      <c r="C7" s="3">
        <f t="shared" si="1"/>
        <v>0.22000000000000003</v>
      </c>
      <c r="D7" s="3">
        <f t="shared" si="1"/>
        <v>0.22000000000000003</v>
      </c>
      <c r="E7" s="4" t="s">
        <v>54</v>
      </c>
    </row>
    <row r="8" spans="1:5" x14ac:dyDescent="0.2">
      <c r="A8" s="5" t="s">
        <v>10</v>
      </c>
      <c r="B8" s="2">
        <f t="shared" si="0"/>
        <v>3.4722222222222224E-2</v>
      </c>
      <c r="C8" s="3">
        <f t="shared" si="1"/>
        <v>0.22000000000000003</v>
      </c>
      <c r="D8" s="3">
        <f t="shared" si="1"/>
        <v>0.22000000000000003</v>
      </c>
      <c r="E8" s="4" t="s">
        <v>54</v>
      </c>
    </row>
    <row r="9" spans="1:5" x14ac:dyDescent="0.2">
      <c r="A9" s="5" t="s">
        <v>11</v>
      </c>
      <c r="B9" s="2">
        <f t="shared" si="0"/>
        <v>3.4722222222222224E-2</v>
      </c>
      <c r="C9" s="3">
        <f t="shared" si="1"/>
        <v>0.22000000000000003</v>
      </c>
      <c r="D9" s="3">
        <f t="shared" si="1"/>
        <v>0.22000000000000003</v>
      </c>
      <c r="E9" s="4" t="s">
        <v>54</v>
      </c>
    </row>
    <row r="10" spans="1:5" x14ac:dyDescent="0.2">
      <c r="A10" s="5" t="s">
        <v>12</v>
      </c>
      <c r="B10" s="2">
        <f t="shared" si="0"/>
        <v>3.4722222222222224E-2</v>
      </c>
      <c r="C10" s="3">
        <f t="shared" si="1"/>
        <v>0.22000000000000003</v>
      </c>
      <c r="D10" s="3">
        <f t="shared" si="1"/>
        <v>0.22000000000000003</v>
      </c>
      <c r="E10" s="4" t="s">
        <v>54</v>
      </c>
    </row>
    <row r="11" spans="1:5" x14ac:dyDescent="0.2">
      <c r="A11" s="5" t="s">
        <v>13</v>
      </c>
      <c r="B11" s="2">
        <f t="shared" si="0"/>
        <v>3.4722222222222224E-2</v>
      </c>
      <c r="C11" s="3">
        <f t="shared" si="1"/>
        <v>0.22000000000000003</v>
      </c>
      <c r="D11" s="3">
        <f t="shared" si="1"/>
        <v>0.22000000000000003</v>
      </c>
      <c r="E11" s="4" t="s">
        <v>54</v>
      </c>
    </row>
    <row r="12" spans="1:5" x14ac:dyDescent="0.2">
      <c r="A12" s="5" t="s">
        <v>14</v>
      </c>
      <c r="B12" s="2">
        <f t="shared" si="0"/>
        <v>3.4722222222222224E-2</v>
      </c>
      <c r="C12" s="3">
        <f t="shared" si="1"/>
        <v>0.22000000000000003</v>
      </c>
      <c r="D12" s="3">
        <f t="shared" si="1"/>
        <v>0.22000000000000003</v>
      </c>
      <c r="E12" s="4" t="s">
        <v>54</v>
      </c>
    </row>
    <row r="13" spans="1:5" x14ac:dyDescent="0.2">
      <c r="A13" s="5" t="s">
        <v>15</v>
      </c>
      <c r="B13" s="2">
        <f t="shared" si="0"/>
        <v>3.4722222222222224E-2</v>
      </c>
      <c r="C13" s="3">
        <f t="shared" si="1"/>
        <v>0.22000000000000003</v>
      </c>
      <c r="D13" s="3">
        <f t="shared" si="1"/>
        <v>0.22000000000000003</v>
      </c>
      <c r="E13" s="4" t="s">
        <v>54</v>
      </c>
    </row>
    <row r="14" spans="1:5" x14ac:dyDescent="0.2">
      <c r="A14" s="5" t="s">
        <v>16</v>
      </c>
      <c r="B14" s="2">
        <f t="shared" si="0"/>
        <v>3.4722222222222224E-2</v>
      </c>
      <c r="C14" s="3">
        <f t="shared" si="1"/>
        <v>0.22000000000000003</v>
      </c>
      <c r="D14" s="3">
        <f t="shared" si="1"/>
        <v>0.22000000000000003</v>
      </c>
      <c r="E14" s="4" t="s">
        <v>54</v>
      </c>
    </row>
    <row r="15" spans="1:5" x14ac:dyDescent="0.2">
      <c r="A15" s="5" t="s">
        <v>17</v>
      </c>
      <c r="B15" s="2">
        <f t="shared" si="0"/>
        <v>3.4722222222222224E-2</v>
      </c>
      <c r="C15" s="3">
        <f t="shared" si="1"/>
        <v>0.22000000000000003</v>
      </c>
      <c r="D15" s="3">
        <f t="shared" si="1"/>
        <v>0.22000000000000003</v>
      </c>
      <c r="E15" s="4" t="s">
        <v>54</v>
      </c>
    </row>
    <row r="16" spans="1:5" x14ac:dyDescent="0.2">
      <c r="A16" s="5" t="s">
        <v>18</v>
      </c>
      <c r="B16" s="2">
        <f t="shared" si="0"/>
        <v>3.4722222222222224E-2</v>
      </c>
      <c r="C16" s="3">
        <f t="shared" si="1"/>
        <v>0.22000000000000003</v>
      </c>
      <c r="D16" s="3">
        <f t="shared" si="1"/>
        <v>0.22000000000000003</v>
      </c>
      <c r="E16" s="4" t="s">
        <v>54</v>
      </c>
    </row>
    <row r="17" spans="1:5" x14ac:dyDescent="0.2">
      <c r="A17" s="5" t="s">
        <v>19</v>
      </c>
      <c r="B17" s="2">
        <f t="shared" si="0"/>
        <v>3.4722222222222224E-2</v>
      </c>
      <c r="C17" s="3">
        <f t="shared" si="1"/>
        <v>0.22000000000000003</v>
      </c>
      <c r="D17" s="3">
        <f t="shared" si="1"/>
        <v>0.22000000000000003</v>
      </c>
      <c r="E17" s="4" t="s">
        <v>54</v>
      </c>
    </row>
    <row r="18" spans="1:5" x14ac:dyDescent="0.2">
      <c r="A18" s="5" t="s">
        <v>20</v>
      </c>
      <c r="B18" s="2">
        <f t="shared" si="0"/>
        <v>3.4722222222222224E-2</v>
      </c>
      <c r="C18" s="3">
        <f t="shared" si="1"/>
        <v>0.22000000000000003</v>
      </c>
      <c r="D18" s="3">
        <f t="shared" si="1"/>
        <v>0.22000000000000003</v>
      </c>
      <c r="E18" s="4" t="s">
        <v>54</v>
      </c>
    </row>
    <row r="19" spans="1:5" x14ac:dyDescent="0.2">
      <c r="A19" s="5" t="s">
        <v>21</v>
      </c>
      <c r="B19" s="2">
        <f t="shared" si="0"/>
        <v>3.4722222222222224E-2</v>
      </c>
      <c r="C19" s="3">
        <f t="shared" si="1"/>
        <v>0.22000000000000003</v>
      </c>
      <c r="D19" s="3">
        <f t="shared" si="1"/>
        <v>0.22000000000000003</v>
      </c>
      <c r="E19" s="4" t="s">
        <v>54</v>
      </c>
    </row>
    <row r="20" spans="1:5" x14ac:dyDescent="0.2">
      <c r="A20" s="5" t="s">
        <v>22</v>
      </c>
      <c r="B20" s="2">
        <f t="shared" si="0"/>
        <v>3.4722222222222224E-2</v>
      </c>
      <c r="C20" s="3">
        <f t="shared" si="1"/>
        <v>0.22000000000000003</v>
      </c>
      <c r="D20" s="3">
        <f t="shared" si="1"/>
        <v>0.22000000000000003</v>
      </c>
      <c r="E20" s="4" t="s">
        <v>54</v>
      </c>
    </row>
    <row r="21" spans="1:5" x14ac:dyDescent="0.2">
      <c r="A21" s="5" t="s">
        <v>23</v>
      </c>
      <c r="B21" s="2">
        <f t="shared" si="0"/>
        <v>3.4722222222222224E-2</v>
      </c>
      <c r="C21" s="3">
        <f t="shared" si="1"/>
        <v>0.22000000000000003</v>
      </c>
      <c r="D21" s="3">
        <f t="shared" si="1"/>
        <v>0.22000000000000003</v>
      </c>
      <c r="E21" s="4" t="s">
        <v>54</v>
      </c>
    </row>
    <row r="22" spans="1:5" x14ac:dyDescent="0.2">
      <c r="A22" s="5" t="s">
        <v>24</v>
      </c>
      <c r="B22" s="2">
        <f t="shared" si="0"/>
        <v>3.4722222222222224E-2</v>
      </c>
      <c r="C22" s="3">
        <f t="shared" si="1"/>
        <v>0.22000000000000003</v>
      </c>
      <c r="D22" s="3">
        <f t="shared" si="1"/>
        <v>0.22000000000000003</v>
      </c>
      <c r="E22" s="4" t="s">
        <v>54</v>
      </c>
    </row>
    <row r="23" spans="1:5" x14ac:dyDescent="0.2">
      <c r="A23" s="5" t="s">
        <v>25</v>
      </c>
      <c r="B23" s="2">
        <f t="shared" si="0"/>
        <v>3.4722222222222224E-2</v>
      </c>
      <c r="C23" s="3">
        <f t="shared" si="1"/>
        <v>0.22000000000000003</v>
      </c>
      <c r="D23" s="3">
        <f t="shared" si="1"/>
        <v>0.22000000000000003</v>
      </c>
      <c r="E23" s="4" t="s">
        <v>54</v>
      </c>
    </row>
    <row r="24" spans="1:5" x14ac:dyDescent="0.2">
      <c r="A24" s="5" t="s">
        <v>26</v>
      </c>
      <c r="B24" s="2">
        <f t="shared" si="0"/>
        <v>3.4722222222222224E-2</v>
      </c>
      <c r="C24" s="3">
        <f t="shared" si="1"/>
        <v>0.22000000000000003</v>
      </c>
      <c r="D24" s="3">
        <f t="shared" si="1"/>
        <v>0.22000000000000003</v>
      </c>
      <c r="E24" s="4" t="s">
        <v>54</v>
      </c>
    </row>
    <row r="25" spans="1:5" x14ac:dyDescent="0.2">
      <c r="A25" s="5" t="s">
        <v>27</v>
      </c>
      <c r="B25" s="2">
        <f t="shared" si="0"/>
        <v>3.4722222222222224E-2</v>
      </c>
      <c r="C25" s="3">
        <f t="shared" si="1"/>
        <v>0.22000000000000003</v>
      </c>
      <c r="D25" s="3">
        <f t="shared" si="1"/>
        <v>0.22000000000000003</v>
      </c>
      <c r="E25" s="4" t="s">
        <v>54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A2:A26" numberStoredAsText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53B8-EB6F-684C-8324-7AC0C54FE34E}">
  <dimension ref="A1:N64"/>
  <sheetViews>
    <sheetView workbookViewId="0">
      <selection activeCell="P73" sqref="I48:P73"/>
    </sheetView>
  </sheetViews>
  <sheetFormatPr baseColWidth="10" defaultRowHeight="15" x14ac:dyDescent="0.2"/>
  <cols>
    <col min="2" max="2" width="16.33203125" customWidth="1"/>
    <col min="3" max="3" width="16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v>5.0000000000000001E-3</v>
      </c>
      <c r="C2" s="16">
        <v>0.2261</v>
      </c>
      <c r="D2" s="16">
        <v>0.2261</v>
      </c>
      <c r="E2" s="4" t="s">
        <v>137</v>
      </c>
    </row>
    <row r="3" spans="1:5" x14ac:dyDescent="0.2">
      <c r="A3" s="5" t="s">
        <v>5</v>
      </c>
      <c r="B3" s="2">
        <v>5.0000000000000001E-3</v>
      </c>
      <c r="C3" s="16">
        <v>0.2261</v>
      </c>
      <c r="D3" s="16">
        <v>0.2261</v>
      </c>
      <c r="E3" s="4" t="s">
        <v>137</v>
      </c>
    </row>
    <row r="4" spans="1:5" x14ac:dyDescent="0.2">
      <c r="A4" s="5" t="s">
        <v>6</v>
      </c>
      <c r="B4" s="2">
        <v>5.0000000000000001E-3</v>
      </c>
      <c r="C4" s="16">
        <v>0.2261</v>
      </c>
      <c r="D4" s="16">
        <v>0.2261</v>
      </c>
      <c r="E4" s="4" t="s">
        <v>137</v>
      </c>
    </row>
    <row r="5" spans="1:5" x14ac:dyDescent="0.2">
      <c r="A5" s="5" t="s">
        <v>7</v>
      </c>
      <c r="B5" s="2">
        <v>5.0000000000000001E-3</v>
      </c>
      <c r="C5" s="16">
        <v>0.2261</v>
      </c>
      <c r="D5" s="16">
        <v>0.2261</v>
      </c>
      <c r="E5" s="4" t="s">
        <v>137</v>
      </c>
    </row>
    <row r="6" spans="1:5" x14ac:dyDescent="0.2">
      <c r="A6" s="5" t="s">
        <v>8</v>
      </c>
      <c r="B6" s="2">
        <v>5.0000000000000001E-3</v>
      </c>
      <c r="C6" s="16">
        <v>0.2261</v>
      </c>
      <c r="D6" s="16">
        <v>0.2261</v>
      </c>
      <c r="E6" s="4" t="s">
        <v>137</v>
      </c>
    </row>
    <row r="7" spans="1:5" x14ac:dyDescent="0.2">
      <c r="A7" s="5" t="s">
        <v>9</v>
      </c>
      <c r="B7" s="2">
        <v>5.0000000000000001E-3</v>
      </c>
      <c r="C7" s="16">
        <v>0.2261</v>
      </c>
      <c r="D7" s="16">
        <v>0.2261</v>
      </c>
      <c r="E7" s="4" t="s">
        <v>137</v>
      </c>
    </row>
    <row r="8" spans="1:5" x14ac:dyDescent="0.2">
      <c r="A8" s="5" t="s">
        <v>10</v>
      </c>
      <c r="B8" s="2">
        <v>5.0000000000000001E-3</v>
      </c>
      <c r="C8" s="16">
        <v>0.2261</v>
      </c>
      <c r="D8" s="16">
        <v>0.2261</v>
      </c>
      <c r="E8" s="4" t="s">
        <v>137</v>
      </c>
    </row>
    <row r="9" spans="1:5" x14ac:dyDescent="0.2">
      <c r="A9" s="5" t="s">
        <v>11</v>
      </c>
      <c r="B9" s="2">
        <v>5.0000000000000001E-3</v>
      </c>
      <c r="C9" s="16">
        <v>0.2261</v>
      </c>
      <c r="D9" s="16">
        <v>0.2261</v>
      </c>
      <c r="E9" s="4" t="s">
        <v>137</v>
      </c>
    </row>
    <row r="10" spans="1:5" x14ac:dyDescent="0.2">
      <c r="A10" s="5" t="s">
        <v>12</v>
      </c>
      <c r="B10" s="2">
        <v>5.0000000000000001E-3</v>
      </c>
      <c r="C10" s="16">
        <v>0.2261</v>
      </c>
      <c r="D10" s="16">
        <v>0.2261</v>
      </c>
      <c r="E10" s="4" t="s">
        <v>137</v>
      </c>
    </row>
    <row r="11" spans="1:5" x14ac:dyDescent="0.2">
      <c r="A11" s="5" t="s">
        <v>13</v>
      </c>
      <c r="B11" s="2">
        <v>5.0000000000000001E-3</v>
      </c>
      <c r="C11" s="16">
        <v>0.2261</v>
      </c>
      <c r="D11" s="16">
        <v>0.2261</v>
      </c>
      <c r="E11" s="4" t="s">
        <v>137</v>
      </c>
    </row>
    <row r="12" spans="1:5" x14ac:dyDescent="0.2">
      <c r="A12" s="5" t="s">
        <v>14</v>
      </c>
      <c r="B12" s="2">
        <v>5.0000000000000001E-3</v>
      </c>
      <c r="C12" s="16">
        <v>0.2261</v>
      </c>
      <c r="D12" s="16">
        <v>0.2261</v>
      </c>
      <c r="E12" s="4" t="s">
        <v>137</v>
      </c>
    </row>
    <row r="13" spans="1:5" x14ac:dyDescent="0.2">
      <c r="A13" s="5" t="s">
        <v>15</v>
      </c>
      <c r="B13" s="2">
        <v>5.0000000000000001E-3</v>
      </c>
      <c r="C13" s="16">
        <v>0.2261</v>
      </c>
      <c r="D13" s="16">
        <v>0.2261</v>
      </c>
      <c r="E13" s="4" t="s">
        <v>137</v>
      </c>
    </row>
    <row r="14" spans="1:5" x14ac:dyDescent="0.2">
      <c r="A14" s="5" t="s">
        <v>16</v>
      </c>
      <c r="B14" s="2">
        <v>5.0000000000000001E-3</v>
      </c>
      <c r="C14" s="16">
        <v>0.2261</v>
      </c>
      <c r="D14" s="16">
        <v>0.2261</v>
      </c>
      <c r="E14" s="4" t="s">
        <v>137</v>
      </c>
    </row>
    <row r="15" spans="1:5" x14ac:dyDescent="0.2">
      <c r="A15" s="5" t="s">
        <v>17</v>
      </c>
      <c r="B15" s="2">
        <v>5.0000000000000001E-3</v>
      </c>
      <c r="C15" s="16">
        <v>0.2261</v>
      </c>
      <c r="D15" s="16">
        <v>0.2261</v>
      </c>
      <c r="E15" s="4" t="s">
        <v>137</v>
      </c>
    </row>
    <row r="16" spans="1:5" x14ac:dyDescent="0.2">
      <c r="A16" s="5" t="s">
        <v>18</v>
      </c>
      <c r="B16" s="2">
        <v>5.0000000000000001E-3</v>
      </c>
      <c r="C16" s="16">
        <v>0.2261</v>
      </c>
      <c r="D16" s="16">
        <v>0.2261</v>
      </c>
      <c r="E16" s="4" t="s">
        <v>137</v>
      </c>
    </row>
    <row r="17" spans="1:5" x14ac:dyDescent="0.2">
      <c r="A17" s="5" t="s">
        <v>19</v>
      </c>
      <c r="B17" s="2">
        <v>5.0000000000000001E-3</v>
      </c>
      <c r="C17" s="16">
        <v>0.2261</v>
      </c>
      <c r="D17" s="16">
        <v>0.2261</v>
      </c>
      <c r="E17" s="4" t="s">
        <v>137</v>
      </c>
    </row>
    <row r="18" spans="1:5" x14ac:dyDescent="0.2">
      <c r="A18" s="5" t="s">
        <v>20</v>
      </c>
      <c r="B18" s="2">
        <v>5.0000000000000001E-3</v>
      </c>
      <c r="C18" s="16">
        <v>0.2261</v>
      </c>
      <c r="D18" s="16">
        <v>0.2261</v>
      </c>
      <c r="E18" s="4" t="s">
        <v>137</v>
      </c>
    </row>
    <row r="19" spans="1:5" x14ac:dyDescent="0.2">
      <c r="A19" s="5" t="s">
        <v>21</v>
      </c>
      <c r="B19" s="2">
        <v>5.0000000000000001E-3</v>
      </c>
      <c r="C19" s="16">
        <v>0.2261</v>
      </c>
      <c r="D19" s="16">
        <v>0.2261</v>
      </c>
      <c r="E19" s="4" t="s">
        <v>137</v>
      </c>
    </row>
    <row r="20" spans="1:5" x14ac:dyDescent="0.2">
      <c r="A20" s="5" t="s">
        <v>22</v>
      </c>
      <c r="B20" s="2">
        <v>5.0000000000000001E-3</v>
      </c>
      <c r="C20" s="16">
        <v>0.2261</v>
      </c>
      <c r="D20" s="16">
        <v>0.2261</v>
      </c>
      <c r="E20" s="4" t="s">
        <v>137</v>
      </c>
    </row>
    <row r="21" spans="1:5" x14ac:dyDescent="0.2">
      <c r="A21" s="5" t="s">
        <v>23</v>
      </c>
      <c r="B21" s="2">
        <v>5.0000000000000001E-3</v>
      </c>
      <c r="C21" s="16">
        <v>0.2261</v>
      </c>
      <c r="D21" s="16">
        <v>0.2261</v>
      </c>
      <c r="E21" s="4" t="s">
        <v>137</v>
      </c>
    </row>
    <row r="22" spans="1:5" x14ac:dyDescent="0.2">
      <c r="A22" s="5" t="s">
        <v>24</v>
      </c>
      <c r="B22" s="2">
        <v>5.0000000000000001E-3</v>
      </c>
      <c r="C22" s="16">
        <v>0.2261</v>
      </c>
      <c r="D22" s="16">
        <v>0.2261</v>
      </c>
      <c r="E22" s="4" t="s">
        <v>137</v>
      </c>
    </row>
    <row r="23" spans="1:5" x14ac:dyDescent="0.2">
      <c r="A23" s="5" t="s">
        <v>25</v>
      </c>
      <c r="B23" s="2">
        <v>5.0000000000000001E-3</v>
      </c>
      <c r="C23" s="16">
        <v>0.2261</v>
      </c>
      <c r="D23" s="16">
        <v>0.2261</v>
      </c>
      <c r="E23" s="4" t="s">
        <v>137</v>
      </c>
    </row>
    <row r="24" spans="1:5" x14ac:dyDescent="0.2">
      <c r="A24" s="5" t="s">
        <v>26</v>
      </c>
      <c r="B24" s="2">
        <v>5.0000000000000001E-3</v>
      </c>
      <c r="C24" s="16">
        <v>0.2261</v>
      </c>
      <c r="D24" s="16">
        <v>0.2261</v>
      </c>
      <c r="E24" s="4" t="s">
        <v>137</v>
      </c>
    </row>
    <row r="25" spans="1:5" x14ac:dyDescent="0.2">
      <c r="A25" s="5" t="s">
        <v>27</v>
      </c>
      <c r="B25" s="2">
        <v>5.0000000000000001E-3</v>
      </c>
      <c r="C25" s="16">
        <v>0.2261</v>
      </c>
      <c r="D25" s="16">
        <v>0.2261</v>
      </c>
      <c r="E25" s="4" t="s">
        <v>137</v>
      </c>
    </row>
    <row r="64" spans="13:14" x14ac:dyDescent="0.2">
      <c r="M64" s="16"/>
      <c r="N64" s="16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519ED-3798-6A47-8D33-1999B16E1C77}">
  <dimension ref="A1:K26"/>
  <sheetViews>
    <sheetView tabSelected="1" zoomScale="125" workbookViewId="0">
      <selection activeCell="J34" sqref="J34"/>
    </sheetView>
  </sheetViews>
  <sheetFormatPr baseColWidth="10" defaultRowHeight="15" x14ac:dyDescent="0.2"/>
  <cols>
    <col min="8" max="9" width="10.83203125" style="21"/>
    <col min="10" max="10" width="102.33203125" customWidth="1"/>
  </cols>
  <sheetData>
    <row r="1" spans="1:11" s="19" customFormat="1" ht="32" x14ac:dyDescent="0.2">
      <c r="A1" s="18" t="s">
        <v>61</v>
      </c>
      <c r="B1" s="18" t="s">
        <v>62</v>
      </c>
      <c r="C1" s="18" t="s">
        <v>63</v>
      </c>
      <c r="D1" s="18" t="s">
        <v>64</v>
      </c>
      <c r="E1" s="18" t="s">
        <v>65</v>
      </c>
      <c r="F1" s="18" t="s">
        <v>66</v>
      </c>
      <c r="G1" s="18" t="s">
        <v>67</v>
      </c>
      <c r="H1" s="22" t="s">
        <v>68</v>
      </c>
      <c r="I1" s="22" t="s">
        <v>69</v>
      </c>
      <c r="J1" s="18" t="s">
        <v>0</v>
      </c>
    </row>
    <row r="2" spans="1:11" x14ac:dyDescent="0.2">
      <c r="A2" s="6" t="s">
        <v>70</v>
      </c>
      <c r="B2" s="7" t="s">
        <v>71</v>
      </c>
      <c r="C2" s="8" t="s">
        <v>72</v>
      </c>
      <c r="D2" s="8" t="s">
        <v>73</v>
      </c>
      <c r="E2" s="9" t="s">
        <v>74</v>
      </c>
      <c r="F2" s="9" t="s">
        <v>75</v>
      </c>
      <c r="G2" s="10">
        <v>100</v>
      </c>
      <c r="H2" s="23">
        <v>0</v>
      </c>
      <c r="I2" s="23">
        <v>0</v>
      </c>
      <c r="J2" s="8"/>
    </row>
    <row r="3" spans="1:11" x14ac:dyDescent="0.2">
      <c r="A3" s="6" t="s">
        <v>76</v>
      </c>
      <c r="B3" s="7" t="s">
        <v>77</v>
      </c>
      <c r="C3" s="8" t="s">
        <v>72</v>
      </c>
      <c r="D3" s="8" t="s">
        <v>73</v>
      </c>
      <c r="E3" s="11" t="s">
        <v>74</v>
      </c>
      <c r="F3" s="9" t="s">
        <v>75</v>
      </c>
      <c r="G3" s="10">
        <v>35</v>
      </c>
      <c r="H3" s="24">
        <v>0</v>
      </c>
      <c r="I3" s="24">
        <v>0</v>
      </c>
      <c r="J3" s="8"/>
    </row>
    <row r="4" spans="1:11" x14ac:dyDescent="0.2">
      <c r="A4" s="6" t="s">
        <v>78</v>
      </c>
      <c r="B4" s="7" t="s">
        <v>79</v>
      </c>
      <c r="C4" s="8" t="s">
        <v>72</v>
      </c>
      <c r="D4" s="8" t="s">
        <v>73</v>
      </c>
      <c r="E4" s="11" t="s">
        <v>74</v>
      </c>
      <c r="F4" s="9" t="s">
        <v>75</v>
      </c>
      <c r="G4" s="10">
        <v>25</v>
      </c>
      <c r="H4" s="24">
        <v>0</v>
      </c>
      <c r="I4" s="24">
        <v>0</v>
      </c>
      <c r="J4" s="8"/>
    </row>
    <row r="5" spans="1:11" x14ac:dyDescent="0.2">
      <c r="A5" s="6" t="s">
        <v>80</v>
      </c>
      <c r="B5" s="7" t="s">
        <v>81</v>
      </c>
      <c r="C5" s="8" t="s">
        <v>72</v>
      </c>
      <c r="D5" s="8" t="s">
        <v>73</v>
      </c>
      <c r="E5" s="11" t="s">
        <v>74</v>
      </c>
      <c r="F5" s="9" t="s">
        <v>75</v>
      </c>
      <c r="G5" s="12">
        <v>10</v>
      </c>
      <c r="H5" s="24">
        <v>0</v>
      </c>
      <c r="I5" s="24">
        <v>0</v>
      </c>
      <c r="J5" s="8"/>
    </row>
    <row r="6" spans="1:11" x14ac:dyDescent="0.2">
      <c r="A6" s="6" t="s">
        <v>82</v>
      </c>
      <c r="B6" s="7" t="s">
        <v>83</v>
      </c>
      <c r="C6" s="8" t="s">
        <v>72</v>
      </c>
      <c r="D6" s="8" t="s">
        <v>84</v>
      </c>
      <c r="E6" s="11" t="s">
        <v>74</v>
      </c>
      <c r="F6" s="9" t="s">
        <v>75</v>
      </c>
      <c r="G6" s="12">
        <v>0</v>
      </c>
      <c r="H6" s="24">
        <v>0</v>
      </c>
      <c r="I6" s="24">
        <v>0</v>
      </c>
      <c r="J6" s="8"/>
    </row>
    <row r="7" spans="1:11" x14ac:dyDescent="0.2">
      <c r="A7" s="6" t="s">
        <v>85</v>
      </c>
      <c r="B7" s="7" t="s">
        <v>86</v>
      </c>
      <c r="C7" s="8" t="s">
        <v>72</v>
      </c>
      <c r="D7" s="8" t="s">
        <v>87</v>
      </c>
      <c r="E7" s="9" t="s">
        <v>74</v>
      </c>
      <c r="F7" s="9" t="s">
        <v>75</v>
      </c>
      <c r="G7" s="10">
        <v>100</v>
      </c>
      <c r="H7" s="23">
        <v>0</v>
      </c>
      <c r="I7" s="23">
        <v>0</v>
      </c>
      <c r="J7" s="8"/>
    </row>
    <row r="8" spans="1:11" x14ac:dyDescent="0.2">
      <c r="A8" s="6" t="s">
        <v>88</v>
      </c>
      <c r="B8" s="7" t="s">
        <v>89</v>
      </c>
      <c r="C8" s="8" t="s">
        <v>72</v>
      </c>
      <c r="D8" s="8" t="s">
        <v>87</v>
      </c>
      <c r="E8" s="11" t="s">
        <v>74</v>
      </c>
      <c r="F8" s="9" t="s">
        <v>75</v>
      </c>
      <c r="G8" s="10">
        <v>60</v>
      </c>
      <c r="H8" s="24">
        <v>0</v>
      </c>
      <c r="I8" s="24">
        <v>0</v>
      </c>
      <c r="J8" s="8"/>
    </row>
    <row r="9" spans="1:11" x14ac:dyDescent="0.2">
      <c r="A9" s="6" t="s">
        <v>90</v>
      </c>
      <c r="B9" s="7" t="s">
        <v>91</v>
      </c>
      <c r="C9" s="8" t="s">
        <v>72</v>
      </c>
      <c r="D9" s="8" t="s">
        <v>87</v>
      </c>
      <c r="E9" s="11" t="s">
        <v>74</v>
      </c>
      <c r="F9" s="9" t="s">
        <v>75</v>
      </c>
      <c r="G9" s="10">
        <v>30</v>
      </c>
      <c r="H9" s="24">
        <v>0</v>
      </c>
      <c r="I9" s="24">
        <v>0</v>
      </c>
      <c r="J9" s="8"/>
    </row>
    <row r="10" spans="1:11" x14ac:dyDescent="0.2">
      <c r="A10" s="6" t="s">
        <v>92</v>
      </c>
      <c r="B10" s="7" t="s">
        <v>93</v>
      </c>
      <c r="C10" s="8" t="s">
        <v>72</v>
      </c>
      <c r="D10" s="8" t="s">
        <v>87</v>
      </c>
      <c r="E10" s="11" t="s">
        <v>74</v>
      </c>
      <c r="F10" s="9" t="s">
        <v>75</v>
      </c>
      <c r="G10" s="10">
        <v>20</v>
      </c>
      <c r="H10" s="24">
        <v>0</v>
      </c>
      <c r="I10" s="24">
        <v>0</v>
      </c>
      <c r="J10" s="8"/>
    </row>
    <row r="11" spans="1:11" x14ac:dyDescent="0.2">
      <c r="A11" s="6" t="s">
        <v>94</v>
      </c>
      <c r="B11" s="7" t="s">
        <v>95</v>
      </c>
      <c r="C11" s="8" t="s">
        <v>72</v>
      </c>
      <c r="D11" s="8" t="s">
        <v>87</v>
      </c>
      <c r="E11" s="11" t="s">
        <v>74</v>
      </c>
      <c r="F11" s="9" t="s">
        <v>75</v>
      </c>
      <c r="G11" s="12">
        <v>10</v>
      </c>
      <c r="H11" s="24">
        <v>0</v>
      </c>
      <c r="I11" s="24">
        <v>0</v>
      </c>
      <c r="J11" s="8"/>
    </row>
    <row r="12" spans="1:11" x14ac:dyDescent="0.2">
      <c r="A12" s="6" t="s">
        <v>96</v>
      </c>
      <c r="B12" s="7" t="s">
        <v>97</v>
      </c>
      <c r="C12" s="8" t="s">
        <v>72</v>
      </c>
      <c r="D12" s="8" t="s">
        <v>87</v>
      </c>
      <c r="E12" s="11" t="s">
        <v>74</v>
      </c>
      <c r="F12" s="9" t="s">
        <v>75</v>
      </c>
      <c r="G12" s="10">
        <v>0</v>
      </c>
      <c r="H12" s="24">
        <v>0</v>
      </c>
      <c r="I12" s="24">
        <v>0</v>
      </c>
      <c r="J12" s="8"/>
    </row>
    <row r="13" spans="1:11" ht="82" customHeight="1" x14ac:dyDescent="0.2">
      <c r="A13" s="13" t="s">
        <v>98</v>
      </c>
      <c r="B13" s="14" t="s">
        <v>99</v>
      </c>
      <c r="C13" s="15" t="s">
        <v>100</v>
      </c>
      <c r="D13" s="15" t="s">
        <v>101</v>
      </c>
      <c r="E13" s="16" t="s">
        <v>102</v>
      </c>
      <c r="F13" s="16" t="s">
        <v>103</v>
      </c>
      <c r="G13" s="17">
        <v>230</v>
      </c>
      <c r="H13" s="25">
        <v>0.21</v>
      </c>
      <c r="I13" s="25">
        <v>0.40570000000000001</v>
      </c>
      <c r="J13" s="15" t="s">
        <v>104</v>
      </c>
      <c r="K13" s="21" t="s">
        <v>147</v>
      </c>
    </row>
    <row r="14" spans="1:11" ht="87" customHeight="1" x14ac:dyDescent="0.2">
      <c r="A14" s="13" t="s">
        <v>105</v>
      </c>
      <c r="B14" s="7" t="s">
        <v>106</v>
      </c>
      <c r="C14" s="8" t="s">
        <v>100</v>
      </c>
      <c r="D14" s="8" t="s">
        <v>101</v>
      </c>
      <c r="E14" s="9" t="s">
        <v>102</v>
      </c>
      <c r="F14" s="9" t="s">
        <v>103</v>
      </c>
      <c r="G14" s="10">
        <v>22000</v>
      </c>
      <c r="H14" s="23">
        <v>0.18</v>
      </c>
      <c r="I14" s="25">
        <v>0.40570000000000001</v>
      </c>
      <c r="J14" s="15" t="s">
        <v>107</v>
      </c>
    </row>
    <row r="15" spans="1:11" ht="60" customHeight="1" x14ac:dyDescent="0.2">
      <c r="A15" s="6" t="s">
        <v>108</v>
      </c>
      <c r="B15" s="7" t="s">
        <v>109</v>
      </c>
      <c r="C15" s="8" t="s">
        <v>100</v>
      </c>
      <c r="D15" s="8" t="s">
        <v>101</v>
      </c>
      <c r="E15" s="11" t="s">
        <v>102</v>
      </c>
      <c r="F15" s="11" t="s">
        <v>103</v>
      </c>
      <c r="G15" s="10">
        <v>66000</v>
      </c>
      <c r="H15" s="24">
        <v>0.18</v>
      </c>
      <c r="I15" s="25">
        <v>0.40570000000000001</v>
      </c>
      <c r="J15" s="15" t="s">
        <v>110</v>
      </c>
    </row>
    <row r="16" spans="1:11" x14ac:dyDescent="0.2">
      <c r="A16" s="6" t="s">
        <v>111</v>
      </c>
      <c r="B16" s="7" t="s">
        <v>112</v>
      </c>
      <c r="C16" s="8" t="s">
        <v>113</v>
      </c>
      <c r="D16" s="8" t="s">
        <v>114</v>
      </c>
      <c r="E16" s="12" t="s">
        <v>115</v>
      </c>
      <c r="F16" s="11" t="s">
        <v>116</v>
      </c>
      <c r="G16" s="11" t="s">
        <v>116</v>
      </c>
      <c r="H16" s="24">
        <v>0.21</v>
      </c>
      <c r="I16" s="24">
        <v>2.7E-2</v>
      </c>
      <c r="J16" s="4" t="s">
        <v>117</v>
      </c>
    </row>
    <row r="17" spans="1:11" x14ac:dyDescent="0.2">
      <c r="A17" s="6" t="s">
        <v>118</v>
      </c>
      <c r="B17" s="7" t="s">
        <v>119</v>
      </c>
      <c r="C17" s="8" t="s">
        <v>113</v>
      </c>
      <c r="D17" s="8" t="s">
        <v>114</v>
      </c>
      <c r="E17" s="12" t="s">
        <v>115</v>
      </c>
      <c r="F17" s="11" t="s">
        <v>116</v>
      </c>
      <c r="G17" s="11" t="s">
        <v>116</v>
      </c>
      <c r="H17" s="24">
        <v>0.21</v>
      </c>
      <c r="I17" s="24">
        <v>2.8799999999999999E-2</v>
      </c>
      <c r="J17" s="4" t="s">
        <v>120</v>
      </c>
    </row>
    <row r="18" spans="1:11" x14ac:dyDescent="0.2">
      <c r="A18" s="6" t="s">
        <v>121</v>
      </c>
      <c r="B18" s="7" t="s">
        <v>122</v>
      </c>
      <c r="C18" s="8" t="s">
        <v>113</v>
      </c>
      <c r="D18" s="8" t="s">
        <v>114</v>
      </c>
      <c r="E18" s="12" t="s">
        <v>115</v>
      </c>
      <c r="F18" s="11" t="s">
        <v>116</v>
      </c>
      <c r="G18" s="11" t="s">
        <v>116</v>
      </c>
      <c r="H18" s="24">
        <v>0.21</v>
      </c>
      <c r="I18" s="24">
        <v>2.8799999999999999E-2</v>
      </c>
      <c r="J18" s="4" t="s">
        <v>120</v>
      </c>
    </row>
    <row r="19" spans="1:11" x14ac:dyDescent="0.2">
      <c r="A19" s="6" t="s">
        <v>123</v>
      </c>
      <c r="B19" s="7" t="s">
        <v>124</v>
      </c>
      <c r="C19" s="8" t="s">
        <v>113</v>
      </c>
      <c r="D19" s="8" t="s">
        <v>125</v>
      </c>
      <c r="E19" s="12" t="s">
        <v>115</v>
      </c>
      <c r="F19" s="11" t="s">
        <v>116</v>
      </c>
      <c r="G19" s="11" t="s">
        <v>116</v>
      </c>
      <c r="H19" s="24">
        <v>0.21</v>
      </c>
      <c r="I19" s="24">
        <v>0.41760000000000003</v>
      </c>
      <c r="J19" s="4" t="s">
        <v>2</v>
      </c>
    </row>
    <row r="20" spans="1:11" x14ac:dyDescent="0.2">
      <c r="A20" s="6" t="s">
        <v>126</v>
      </c>
      <c r="B20" s="7" t="s">
        <v>127</v>
      </c>
      <c r="C20" s="8" t="s">
        <v>113</v>
      </c>
      <c r="D20" s="8" t="s">
        <v>125</v>
      </c>
      <c r="E20" s="12" t="s">
        <v>115</v>
      </c>
      <c r="F20" s="11" t="s">
        <v>116</v>
      </c>
      <c r="G20" s="11" t="s">
        <v>116</v>
      </c>
      <c r="H20" s="24">
        <v>0.08</v>
      </c>
      <c r="I20" s="24">
        <v>0.3024</v>
      </c>
      <c r="J20" s="4" t="s">
        <v>128</v>
      </c>
    </row>
    <row r="21" spans="1:11" x14ac:dyDescent="0.2">
      <c r="A21" s="6" t="s">
        <v>129</v>
      </c>
      <c r="B21" s="7" t="s">
        <v>130</v>
      </c>
      <c r="C21" s="8" t="s">
        <v>113</v>
      </c>
      <c r="D21" s="8" t="s">
        <v>125</v>
      </c>
      <c r="E21" s="12" t="s">
        <v>115</v>
      </c>
      <c r="F21" s="9" t="s">
        <v>116</v>
      </c>
      <c r="G21" s="10" t="s">
        <v>116</v>
      </c>
      <c r="H21" s="24">
        <v>0.09</v>
      </c>
      <c r="I21" s="20">
        <v>0.24060000000000001</v>
      </c>
      <c r="J21" s="4" t="s">
        <v>131</v>
      </c>
    </row>
    <row r="22" spans="1:11" x14ac:dyDescent="0.2">
      <c r="A22" s="6" t="s">
        <v>132</v>
      </c>
      <c r="B22" s="7" t="s">
        <v>133</v>
      </c>
      <c r="C22" s="8" t="s">
        <v>113</v>
      </c>
      <c r="D22" s="8" t="s">
        <v>114</v>
      </c>
      <c r="E22" s="12" t="s">
        <v>115</v>
      </c>
      <c r="F22" s="9" t="s">
        <v>116</v>
      </c>
      <c r="G22" s="10" t="s">
        <v>116</v>
      </c>
      <c r="H22" s="24">
        <v>0.17</v>
      </c>
      <c r="I22" s="24">
        <v>0.12959999999999999</v>
      </c>
      <c r="J22" s="4" t="s">
        <v>134</v>
      </c>
    </row>
    <row r="23" spans="1:11" ht="16" x14ac:dyDescent="0.2">
      <c r="A23" s="13" t="s">
        <v>135</v>
      </c>
      <c r="B23" s="14" t="s">
        <v>136</v>
      </c>
      <c r="C23" s="15" t="s">
        <v>113</v>
      </c>
      <c r="D23" s="15" t="s">
        <v>114</v>
      </c>
      <c r="E23" s="12" t="s">
        <v>115</v>
      </c>
      <c r="F23" s="16" t="s">
        <v>116</v>
      </c>
      <c r="G23" s="17" t="s">
        <v>116</v>
      </c>
      <c r="H23" s="25">
        <v>0.2261</v>
      </c>
      <c r="I23" s="25">
        <v>1.9300000000000001E-2</v>
      </c>
      <c r="J23" s="4" t="s">
        <v>137</v>
      </c>
    </row>
    <row r="24" spans="1:11" x14ac:dyDescent="0.2">
      <c r="A24" s="6" t="s">
        <v>138</v>
      </c>
      <c r="B24" s="7" t="s">
        <v>139</v>
      </c>
      <c r="C24" s="8" t="s">
        <v>140</v>
      </c>
      <c r="D24" s="8" t="s">
        <v>116</v>
      </c>
      <c r="E24" s="11" t="s">
        <v>141</v>
      </c>
      <c r="F24" s="11" t="s">
        <v>116</v>
      </c>
      <c r="G24" s="12" t="s">
        <v>116</v>
      </c>
      <c r="H24" s="24">
        <v>0</v>
      </c>
      <c r="I24" s="24">
        <v>0</v>
      </c>
      <c r="J24" s="15" t="s">
        <v>142</v>
      </c>
      <c r="K24" s="20" t="s">
        <v>146</v>
      </c>
    </row>
    <row r="25" spans="1:11" x14ac:dyDescent="0.2">
      <c r="A25" s="6" t="s">
        <v>143</v>
      </c>
      <c r="B25" s="7" t="s">
        <v>139</v>
      </c>
      <c r="C25" s="8" t="s">
        <v>140</v>
      </c>
      <c r="D25" s="8" t="s">
        <v>116</v>
      </c>
      <c r="E25" s="11" t="s">
        <v>141</v>
      </c>
      <c r="F25" s="11" t="s">
        <v>144</v>
      </c>
      <c r="G25" s="12">
        <v>200</v>
      </c>
      <c r="H25" s="24">
        <v>0</v>
      </c>
      <c r="I25" s="24">
        <v>0</v>
      </c>
      <c r="J25" s="15" t="s">
        <v>142</v>
      </c>
    </row>
    <row r="26" spans="1:11" x14ac:dyDescent="0.2">
      <c r="A26" s="6" t="s">
        <v>145</v>
      </c>
      <c r="B26" s="7" t="s">
        <v>139</v>
      </c>
      <c r="C26" s="8" t="s">
        <v>140</v>
      </c>
      <c r="D26" s="8" t="s">
        <v>116</v>
      </c>
      <c r="E26" s="11" t="s">
        <v>141</v>
      </c>
      <c r="F26" s="11" t="s">
        <v>144</v>
      </c>
      <c r="G26" s="12">
        <v>1500</v>
      </c>
      <c r="H26" s="24">
        <v>0</v>
      </c>
      <c r="I26" s="24">
        <v>0</v>
      </c>
      <c r="J26" s="15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"/>
  <sheetViews>
    <sheetView workbookViewId="0">
      <selection activeCell="E2" sqref="E2:E25"/>
    </sheetView>
  </sheetViews>
  <sheetFormatPr baseColWidth="10" defaultColWidth="8.83203125" defaultRowHeight="15" x14ac:dyDescent="0.2"/>
  <cols>
    <col min="1" max="1" width="5.1640625" bestFit="1" customWidth="1"/>
    <col min="2" max="2" width="7.5" customWidth="1"/>
    <col min="3" max="3" width="30" bestFit="1" customWidth="1"/>
    <col min="4" max="4" width="29.83203125" bestFit="1" customWidth="1"/>
    <col min="5" max="5" width="55.6640625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f>0.023/3.6</f>
        <v>6.3888888888888884E-3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58</v>
      </c>
    </row>
    <row r="3" spans="1:5" x14ac:dyDescent="0.2">
      <c r="A3" s="5" t="s">
        <v>5</v>
      </c>
      <c r="B3" s="2">
        <f t="shared" ref="B3:B25" si="1">0.023/3.6</f>
        <v>6.3888888888888884E-3</v>
      </c>
      <c r="C3" s="3">
        <f t="shared" si="0"/>
        <v>0.20800000000000002</v>
      </c>
      <c r="D3" s="3">
        <f t="shared" si="0"/>
        <v>0.20800000000000002</v>
      </c>
      <c r="E3" s="4" t="s">
        <v>58</v>
      </c>
    </row>
    <row r="4" spans="1:5" x14ac:dyDescent="0.2">
      <c r="A4" s="5" t="s">
        <v>6</v>
      </c>
      <c r="B4" s="2">
        <f t="shared" si="1"/>
        <v>6.3888888888888884E-3</v>
      </c>
      <c r="C4" s="3">
        <f t="shared" si="0"/>
        <v>0.20800000000000002</v>
      </c>
      <c r="D4" s="3">
        <f t="shared" si="0"/>
        <v>0.20800000000000002</v>
      </c>
      <c r="E4" s="4" t="s">
        <v>58</v>
      </c>
    </row>
    <row r="5" spans="1:5" x14ac:dyDescent="0.2">
      <c r="A5" s="5" t="s">
        <v>7</v>
      </c>
      <c r="B5" s="2">
        <f t="shared" si="1"/>
        <v>6.3888888888888884E-3</v>
      </c>
      <c r="C5" s="3">
        <f t="shared" si="0"/>
        <v>0.20800000000000002</v>
      </c>
      <c r="D5" s="3">
        <f t="shared" si="0"/>
        <v>0.20800000000000002</v>
      </c>
      <c r="E5" s="4" t="s">
        <v>58</v>
      </c>
    </row>
    <row r="6" spans="1:5" x14ac:dyDescent="0.2">
      <c r="A6" s="5" t="s">
        <v>8</v>
      </c>
      <c r="B6" s="2">
        <f t="shared" si="1"/>
        <v>6.3888888888888884E-3</v>
      </c>
      <c r="C6" s="3">
        <f t="shared" si="0"/>
        <v>0.20800000000000002</v>
      </c>
      <c r="D6" s="3">
        <f t="shared" si="0"/>
        <v>0.20800000000000002</v>
      </c>
      <c r="E6" s="4" t="s">
        <v>58</v>
      </c>
    </row>
    <row r="7" spans="1:5" x14ac:dyDescent="0.2">
      <c r="A7" s="5" t="s">
        <v>9</v>
      </c>
      <c r="B7" s="2">
        <f t="shared" si="1"/>
        <v>6.3888888888888884E-3</v>
      </c>
      <c r="C7" s="3">
        <f t="shared" si="0"/>
        <v>0.20800000000000002</v>
      </c>
      <c r="D7" s="3">
        <f t="shared" si="0"/>
        <v>0.20800000000000002</v>
      </c>
      <c r="E7" s="4" t="s">
        <v>58</v>
      </c>
    </row>
    <row r="8" spans="1:5" x14ac:dyDescent="0.2">
      <c r="A8" s="5" t="s">
        <v>10</v>
      </c>
      <c r="B8" s="2">
        <f t="shared" si="1"/>
        <v>6.3888888888888884E-3</v>
      </c>
      <c r="C8" s="3">
        <f t="shared" si="0"/>
        <v>0.20800000000000002</v>
      </c>
      <c r="D8" s="3">
        <f t="shared" si="0"/>
        <v>0.20800000000000002</v>
      </c>
      <c r="E8" s="4" t="s">
        <v>58</v>
      </c>
    </row>
    <row r="9" spans="1:5" x14ac:dyDescent="0.2">
      <c r="A9" s="5" t="s">
        <v>11</v>
      </c>
      <c r="B9" s="2">
        <f t="shared" si="1"/>
        <v>6.3888888888888884E-3</v>
      </c>
      <c r="C9" s="3">
        <f t="shared" si="0"/>
        <v>0.20800000000000002</v>
      </c>
      <c r="D9" s="3">
        <f t="shared" si="0"/>
        <v>0.20800000000000002</v>
      </c>
      <c r="E9" s="4" t="s">
        <v>58</v>
      </c>
    </row>
    <row r="10" spans="1:5" x14ac:dyDescent="0.2">
      <c r="A10" s="5" t="s">
        <v>12</v>
      </c>
      <c r="B10" s="2">
        <f t="shared" si="1"/>
        <v>6.3888888888888884E-3</v>
      </c>
      <c r="C10" s="3">
        <f t="shared" si="0"/>
        <v>0.20800000000000002</v>
      </c>
      <c r="D10" s="3">
        <f t="shared" si="0"/>
        <v>0.20800000000000002</v>
      </c>
      <c r="E10" s="4" t="s">
        <v>58</v>
      </c>
    </row>
    <row r="11" spans="1:5" x14ac:dyDescent="0.2">
      <c r="A11" s="5" t="s">
        <v>13</v>
      </c>
      <c r="B11" s="2">
        <f t="shared" si="1"/>
        <v>6.3888888888888884E-3</v>
      </c>
      <c r="C11" s="3">
        <f t="shared" si="0"/>
        <v>0.20800000000000002</v>
      </c>
      <c r="D11" s="3">
        <f t="shared" si="0"/>
        <v>0.20800000000000002</v>
      </c>
      <c r="E11" s="4" t="s">
        <v>58</v>
      </c>
    </row>
    <row r="12" spans="1:5" x14ac:dyDescent="0.2">
      <c r="A12" s="5" t="s">
        <v>14</v>
      </c>
      <c r="B12" s="2">
        <f t="shared" si="1"/>
        <v>6.3888888888888884E-3</v>
      </c>
      <c r="C12" s="3">
        <f t="shared" si="0"/>
        <v>0.20800000000000002</v>
      </c>
      <c r="D12" s="3">
        <f t="shared" si="0"/>
        <v>0.20800000000000002</v>
      </c>
      <c r="E12" s="4" t="s">
        <v>58</v>
      </c>
    </row>
    <row r="13" spans="1:5" x14ac:dyDescent="0.2">
      <c r="A13" s="5" t="s">
        <v>15</v>
      </c>
      <c r="B13" s="2">
        <f t="shared" si="1"/>
        <v>6.3888888888888884E-3</v>
      </c>
      <c r="C13" s="3">
        <f t="shared" si="0"/>
        <v>0.20800000000000002</v>
      </c>
      <c r="D13" s="3">
        <f t="shared" si="0"/>
        <v>0.20800000000000002</v>
      </c>
      <c r="E13" s="4" t="s">
        <v>58</v>
      </c>
    </row>
    <row r="14" spans="1:5" x14ac:dyDescent="0.2">
      <c r="A14" s="5" t="s">
        <v>16</v>
      </c>
      <c r="B14" s="2">
        <f t="shared" si="1"/>
        <v>6.3888888888888884E-3</v>
      </c>
      <c r="C14" s="3">
        <f t="shared" si="0"/>
        <v>0.20800000000000002</v>
      </c>
      <c r="D14" s="3">
        <f t="shared" si="0"/>
        <v>0.20800000000000002</v>
      </c>
      <c r="E14" s="4" t="s">
        <v>58</v>
      </c>
    </row>
    <row r="15" spans="1:5" x14ac:dyDescent="0.2">
      <c r="A15" s="5" t="s">
        <v>17</v>
      </c>
      <c r="B15" s="2">
        <f t="shared" si="1"/>
        <v>6.3888888888888884E-3</v>
      </c>
      <c r="C15" s="3">
        <f t="shared" si="0"/>
        <v>0.20800000000000002</v>
      </c>
      <c r="D15" s="3">
        <f t="shared" si="0"/>
        <v>0.20800000000000002</v>
      </c>
      <c r="E15" s="4" t="s">
        <v>58</v>
      </c>
    </row>
    <row r="16" spans="1:5" x14ac:dyDescent="0.2">
      <c r="A16" s="5" t="s">
        <v>18</v>
      </c>
      <c r="B16" s="2">
        <f t="shared" si="1"/>
        <v>6.3888888888888884E-3</v>
      </c>
      <c r="C16" s="3">
        <f t="shared" si="0"/>
        <v>0.20800000000000002</v>
      </c>
      <c r="D16" s="3">
        <f t="shared" si="0"/>
        <v>0.20800000000000002</v>
      </c>
      <c r="E16" s="4" t="s">
        <v>58</v>
      </c>
    </row>
    <row r="17" spans="1:5" x14ac:dyDescent="0.2">
      <c r="A17" s="5" t="s">
        <v>19</v>
      </c>
      <c r="B17" s="2">
        <f t="shared" si="1"/>
        <v>6.3888888888888884E-3</v>
      </c>
      <c r="C17" s="3">
        <f t="shared" si="0"/>
        <v>0.20800000000000002</v>
      </c>
      <c r="D17" s="3">
        <f t="shared" si="0"/>
        <v>0.20800000000000002</v>
      </c>
      <c r="E17" s="4" t="s">
        <v>58</v>
      </c>
    </row>
    <row r="18" spans="1:5" x14ac:dyDescent="0.2">
      <c r="A18" s="5" t="s">
        <v>20</v>
      </c>
      <c r="B18" s="2">
        <f t="shared" si="1"/>
        <v>6.3888888888888884E-3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58</v>
      </c>
    </row>
    <row r="19" spans="1:5" x14ac:dyDescent="0.2">
      <c r="A19" s="5" t="s">
        <v>21</v>
      </c>
      <c r="B19" s="2">
        <f t="shared" si="1"/>
        <v>6.3888888888888884E-3</v>
      </c>
      <c r="C19" s="3">
        <f t="shared" si="2"/>
        <v>0.20800000000000002</v>
      </c>
      <c r="D19" s="3">
        <f t="shared" si="2"/>
        <v>0.20800000000000002</v>
      </c>
      <c r="E19" s="4" t="s">
        <v>58</v>
      </c>
    </row>
    <row r="20" spans="1:5" x14ac:dyDescent="0.2">
      <c r="A20" s="5" t="s">
        <v>22</v>
      </c>
      <c r="B20" s="2">
        <f t="shared" si="1"/>
        <v>6.3888888888888884E-3</v>
      </c>
      <c r="C20" s="3">
        <f t="shared" si="2"/>
        <v>0.20800000000000002</v>
      </c>
      <c r="D20" s="3">
        <f t="shared" si="2"/>
        <v>0.20800000000000002</v>
      </c>
      <c r="E20" s="4" t="s">
        <v>58</v>
      </c>
    </row>
    <row r="21" spans="1:5" x14ac:dyDescent="0.2">
      <c r="A21" s="5" t="s">
        <v>23</v>
      </c>
      <c r="B21" s="2">
        <f t="shared" si="1"/>
        <v>6.3888888888888884E-3</v>
      </c>
      <c r="C21" s="3">
        <f t="shared" si="2"/>
        <v>0.20800000000000002</v>
      </c>
      <c r="D21" s="3">
        <f t="shared" si="2"/>
        <v>0.20800000000000002</v>
      </c>
      <c r="E21" s="4" t="s">
        <v>58</v>
      </c>
    </row>
    <row r="22" spans="1:5" x14ac:dyDescent="0.2">
      <c r="A22" s="5" t="s">
        <v>24</v>
      </c>
      <c r="B22" s="2">
        <f t="shared" si="1"/>
        <v>6.3888888888888884E-3</v>
      </c>
      <c r="C22" s="3">
        <f t="shared" si="2"/>
        <v>0.20800000000000002</v>
      </c>
      <c r="D22" s="3">
        <f t="shared" si="2"/>
        <v>0.20800000000000002</v>
      </c>
      <c r="E22" s="4" t="s">
        <v>58</v>
      </c>
    </row>
    <row r="23" spans="1:5" x14ac:dyDescent="0.2">
      <c r="A23" s="5" t="s">
        <v>25</v>
      </c>
      <c r="B23" s="2">
        <f t="shared" si="1"/>
        <v>6.3888888888888884E-3</v>
      </c>
      <c r="C23" s="3">
        <f t="shared" si="2"/>
        <v>0.20800000000000002</v>
      </c>
      <c r="D23" s="3">
        <f t="shared" si="2"/>
        <v>0.20800000000000002</v>
      </c>
      <c r="E23" s="4" t="s">
        <v>58</v>
      </c>
    </row>
    <row r="24" spans="1:5" x14ac:dyDescent="0.2">
      <c r="A24" s="5" t="s">
        <v>26</v>
      </c>
      <c r="B24" s="2">
        <f t="shared" si="1"/>
        <v>6.3888888888888884E-3</v>
      </c>
      <c r="C24" s="3">
        <f t="shared" si="2"/>
        <v>0.20800000000000002</v>
      </c>
      <c r="D24" s="3">
        <f t="shared" si="2"/>
        <v>0.20800000000000002</v>
      </c>
      <c r="E24" s="4" t="s">
        <v>58</v>
      </c>
    </row>
    <row r="25" spans="1:5" x14ac:dyDescent="0.2">
      <c r="A25" s="5" t="s">
        <v>27</v>
      </c>
      <c r="B25" s="2">
        <f t="shared" si="1"/>
        <v>6.3888888888888884E-3</v>
      </c>
      <c r="C25" s="3">
        <f t="shared" si="2"/>
        <v>0.20800000000000002</v>
      </c>
      <c r="D25" s="3">
        <f t="shared" si="2"/>
        <v>0.20800000000000002</v>
      </c>
      <c r="E25" s="4" t="s">
        <v>58</v>
      </c>
    </row>
  </sheetData>
  <pageMargins left="0.7" right="0.7" top="0.75" bottom="0.75" header="0.3" footer="0.3"/>
  <ignoredErrors>
    <ignoredError sqref="A2:A25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5.1640625" bestFit="1" customWidth="1"/>
    <col min="2" max="2" width="14" bestFit="1" customWidth="1"/>
    <col min="3" max="3" width="30" bestFit="1" customWidth="1"/>
    <col min="4" max="4" width="29.83203125" bestFit="1" customWidth="1"/>
    <col min="5" max="5" width="55.6640625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f>0.003/3.6</f>
        <v>8.3333333333333328E-4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59</v>
      </c>
    </row>
    <row r="3" spans="1:5" x14ac:dyDescent="0.2">
      <c r="A3" s="5" t="s">
        <v>5</v>
      </c>
      <c r="B3" s="2">
        <f t="shared" ref="B3:B25" si="1">0.003/3.6</f>
        <v>8.3333333333333328E-4</v>
      </c>
      <c r="C3" s="3">
        <f t="shared" si="0"/>
        <v>0.20800000000000002</v>
      </c>
      <c r="D3" s="3">
        <f t="shared" si="0"/>
        <v>0.20800000000000002</v>
      </c>
      <c r="E3" s="4" t="s">
        <v>59</v>
      </c>
    </row>
    <row r="4" spans="1:5" x14ac:dyDescent="0.2">
      <c r="A4" s="5" t="s">
        <v>6</v>
      </c>
      <c r="B4" s="2">
        <f t="shared" si="1"/>
        <v>8.3333333333333328E-4</v>
      </c>
      <c r="C4" s="3">
        <f t="shared" si="0"/>
        <v>0.20800000000000002</v>
      </c>
      <c r="D4" s="3">
        <f t="shared" si="0"/>
        <v>0.20800000000000002</v>
      </c>
      <c r="E4" s="4" t="s">
        <v>59</v>
      </c>
    </row>
    <row r="5" spans="1:5" x14ac:dyDescent="0.2">
      <c r="A5" s="5" t="s">
        <v>7</v>
      </c>
      <c r="B5" s="2">
        <f t="shared" si="1"/>
        <v>8.3333333333333328E-4</v>
      </c>
      <c r="C5" s="3">
        <f t="shared" si="0"/>
        <v>0.20800000000000002</v>
      </c>
      <c r="D5" s="3">
        <f t="shared" si="0"/>
        <v>0.20800000000000002</v>
      </c>
      <c r="E5" s="4" t="s">
        <v>59</v>
      </c>
    </row>
    <row r="6" spans="1:5" x14ac:dyDescent="0.2">
      <c r="A6" s="5" t="s">
        <v>8</v>
      </c>
      <c r="B6" s="2">
        <f t="shared" si="1"/>
        <v>8.3333333333333328E-4</v>
      </c>
      <c r="C6" s="3">
        <f t="shared" si="0"/>
        <v>0.20800000000000002</v>
      </c>
      <c r="D6" s="3">
        <f t="shared" si="0"/>
        <v>0.20800000000000002</v>
      </c>
      <c r="E6" s="4" t="s">
        <v>59</v>
      </c>
    </row>
    <row r="7" spans="1:5" x14ac:dyDescent="0.2">
      <c r="A7" s="5" t="s">
        <v>9</v>
      </c>
      <c r="B7" s="2">
        <f t="shared" si="1"/>
        <v>8.3333333333333328E-4</v>
      </c>
      <c r="C7" s="3">
        <f t="shared" si="0"/>
        <v>0.20800000000000002</v>
      </c>
      <c r="D7" s="3">
        <f t="shared" si="0"/>
        <v>0.20800000000000002</v>
      </c>
      <c r="E7" s="4" t="s">
        <v>59</v>
      </c>
    </row>
    <row r="8" spans="1:5" x14ac:dyDescent="0.2">
      <c r="A8" s="5" t="s">
        <v>10</v>
      </c>
      <c r="B8" s="2">
        <f t="shared" si="1"/>
        <v>8.3333333333333328E-4</v>
      </c>
      <c r="C8" s="3">
        <f t="shared" si="0"/>
        <v>0.20800000000000002</v>
      </c>
      <c r="D8" s="3">
        <f t="shared" si="0"/>
        <v>0.20800000000000002</v>
      </c>
      <c r="E8" s="4" t="s">
        <v>59</v>
      </c>
    </row>
    <row r="9" spans="1:5" x14ac:dyDescent="0.2">
      <c r="A9" s="5" t="s">
        <v>11</v>
      </c>
      <c r="B9" s="2">
        <f t="shared" si="1"/>
        <v>8.3333333333333328E-4</v>
      </c>
      <c r="C9" s="3">
        <f t="shared" si="0"/>
        <v>0.20800000000000002</v>
      </c>
      <c r="D9" s="3">
        <f t="shared" si="0"/>
        <v>0.20800000000000002</v>
      </c>
      <c r="E9" s="4" t="s">
        <v>59</v>
      </c>
    </row>
    <row r="10" spans="1:5" x14ac:dyDescent="0.2">
      <c r="A10" s="5" t="s">
        <v>12</v>
      </c>
      <c r="B10" s="2">
        <f t="shared" si="1"/>
        <v>8.3333333333333328E-4</v>
      </c>
      <c r="C10" s="3">
        <f t="shared" si="0"/>
        <v>0.20800000000000002</v>
      </c>
      <c r="D10" s="3">
        <f t="shared" si="0"/>
        <v>0.20800000000000002</v>
      </c>
      <c r="E10" s="4" t="s">
        <v>59</v>
      </c>
    </row>
    <row r="11" spans="1:5" x14ac:dyDescent="0.2">
      <c r="A11" s="5" t="s">
        <v>13</v>
      </c>
      <c r="B11" s="2">
        <f t="shared" si="1"/>
        <v>8.3333333333333328E-4</v>
      </c>
      <c r="C11" s="3">
        <f t="shared" si="0"/>
        <v>0.20800000000000002</v>
      </c>
      <c r="D11" s="3">
        <f t="shared" si="0"/>
        <v>0.20800000000000002</v>
      </c>
      <c r="E11" s="4" t="s">
        <v>59</v>
      </c>
    </row>
    <row r="12" spans="1:5" x14ac:dyDescent="0.2">
      <c r="A12" s="5" t="s">
        <v>14</v>
      </c>
      <c r="B12" s="2">
        <f t="shared" si="1"/>
        <v>8.3333333333333328E-4</v>
      </c>
      <c r="C12" s="3">
        <f t="shared" si="0"/>
        <v>0.20800000000000002</v>
      </c>
      <c r="D12" s="3">
        <f t="shared" si="0"/>
        <v>0.20800000000000002</v>
      </c>
      <c r="E12" s="4" t="s">
        <v>59</v>
      </c>
    </row>
    <row r="13" spans="1:5" x14ac:dyDescent="0.2">
      <c r="A13" s="5" t="s">
        <v>15</v>
      </c>
      <c r="B13" s="2">
        <f t="shared" si="1"/>
        <v>8.3333333333333328E-4</v>
      </c>
      <c r="C13" s="3">
        <f t="shared" si="0"/>
        <v>0.20800000000000002</v>
      </c>
      <c r="D13" s="3">
        <f t="shared" si="0"/>
        <v>0.20800000000000002</v>
      </c>
      <c r="E13" s="4" t="s">
        <v>59</v>
      </c>
    </row>
    <row r="14" spans="1:5" x14ac:dyDescent="0.2">
      <c r="A14" s="5" t="s">
        <v>16</v>
      </c>
      <c r="B14" s="2">
        <f t="shared" si="1"/>
        <v>8.3333333333333328E-4</v>
      </c>
      <c r="C14" s="3">
        <f t="shared" si="0"/>
        <v>0.20800000000000002</v>
      </c>
      <c r="D14" s="3">
        <f t="shared" si="0"/>
        <v>0.20800000000000002</v>
      </c>
      <c r="E14" s="4" t="s">
        <v>59</v>
      </c>
    </row>
    <row r="15" spans="1:5" x14ac:dyDescent="0.2">
      <c r="A15" s="5" t="s">
        <v>17</v>
      </c>
      <c r="B15" s="2">
        <f t="shared" si="1"/>
        <v>8.3333333333333328E-4</v>
      </c>
      <c r="C15" s="3">
        <f t="shared" si="0"/>
        <v>0.20800000000000002</v>
      </c>
      <c r="D15" s="3">
        <f t="shared" si="0"/>
        <v>0.20800000000000002</v>
      </c>
      <c r="E15" s="4" t="s">
        <v>59</v>
      </c>
    </row>
    <row r="16" spans="1:5" x14ac:dyDescent="0.2">
      <c r="A16" s="5" t="s">
        <v>18</v>
      </c>
      <c r="B16" s="2">
        <f t="shared" si="1"/>
        <v>8.3333333333333328E-4</v>
      </c>
      <c r="C16" s="3">
        <f t="shared" si="0"/>
        <v>0.20800000000000002</v>
      </c>
      <c r="D16" s="3">
        <f t="shared" si="0"/>
        <v>0.20800000000000002</v>
      </c>
      <c r="E16" s="4" t="s">
        <v>59</v>
      </c>
    </row>
    <row r="17" spans="1:5" x14ac:dyDescent="0.2">
      <c r="A17" s="5" t="s">
        <v>19</v>
      </c>
      <c r="B17" s="2">
        <f t="shared" si="1"/>
        <v>8.3333333333333328E-4</v>
      </c>
      <c r="C17" s="3">
        <f t="shared" si="0"/>
        <v>0.20800000000000002</v>
      </c>
      <c r="D17" s="3">
        <f t="shared" si="0"/>
        <v>0.20800000000000002</v>
      </c>
      <c r="E17" s="4" t="s">
        <v>59</v>
      </c>
    </row>
    <row r="18" spans="1:5" x14ac:dyDescent="0.2">
      <c r="A18" s="5" t="s">
        <v>20</v>
      </c>
      <c r="B18" s="2">
        <f t="shared" si="1"/>
        <v>8.3333333333333328E-4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59</v>
      </c>
    </row>
    <row r="19" spans="1:5" x14ac:dyDescent="0.2">
      <c r="A19" s="5" t="s">
        <v>21</v>
      </c>
      <c r="B19" s="2">
        <f t="shared" si="1"/>
        <v>8.3333333333333328E-4</v>
      </c>
      <c r="C19" s="3">
        <f t="shared" si="2"/>
        <v>0.20800000000000002</v>
      </c>
      <c r="D19" s="3">
        <f t="shared" si="2"/>
        <v>0.20800000000000002</v>
      </c>
      <c r="E19" s="4" t="s">
        <v>59</v>
      </c>
    </row>
    <row r="20" spans="1:5" x14ac:dyDescent="0.2">
      <c r="A20" s="5" t="s">
        <v>22</v>
      </c>
      <c r="B20" s="2">
        <f t="shared" si="1"/>
        <v>8.3333333333333328E-4</v>
      </c>
      <c r="C20" s="3">
        <f t="shared" si="2"/>
        <v>0.20800000000000002</v>
      </c>
      <c r="D20" s="3">
        <f t="shared" si="2"/>
        <v>0.20800000000000002</v>
      </c>
      <c r="E20" s="4" t="s">
        <v>59</v>
      </c>
    </row>
    <row r="21" spans="1:5" x14ac:dyDescent="0.2">
      <c r="A21" s="5" t="s">
        <v>23</v>
      </c>
      <c r="B21" s="2">
        <f t="shared" si="1"/>
        <v>8.3333333333333328E-4</v>
      </c>
      <c r="C21" s="3">
        <f t="shared" si="2"/>
        <v>0.20800000000000002</v>
      </c>
      <c r="D21" s="3">
        <f t="shared" si="2"/>
        <v>0.20800000000000002</v>
      </c>
      <c r="E21" s="4" t="s">
        <v>59</v>
      </c>
    </row>
    <row r="22" spans="1:5" x14ac:dyDescent="0.2">
      <c r="A22" s="5" t="s">
        <v>24</v>
      </c>
      <c r="B22" s="2">
        <f t="shared" si="1"/>
        <v>8.3333333333333328E-4</v>
      </c>
      <c r="C22" s="3">
        <f t="shared" si="2"/>
        <v>0.20800000000000002</v>
      </c>
      <c r="D22" s="3">
        <f t="shared" si="2"/>
        <v>0.20800000000000002</v>
      </c>
      <c r="E22" s="4" t="s">
        <v>59</v>
      </c>
    </row>
    <row r="23" spans="1:5" x14ac:dyDescent="0.2">
      <c r="A23" s="5" t="s">
        <v>25</v>
      </c>
      <c r="B23" s="2">
        <f t="shared" si="1"/>
        <v>8.3333333333333328E-4</v>
      </c>
      <c r="C23" s="3">
        <f t="shared" si="2"/>
        <v>0.20800000000000002</v>
      </c>
      <c r="D23" s="3">
        <f t="shared" si="2"/>
        <v>0.20800000000000002</v>
      </c>
      <c r="E23" s="4" t="s">
        <v>59</v>
      </c>
    </row>
    <row r="24" spans="1:5" x14ac:dyDescent="0.2">
      <c r="A24" s="5" t="s">
        <v>26</v>
      </c>
      <c r="B24" s="2">
        <f t="shared" si="1"/>
        <v>8.3333333333333328E-4</v>
      </c>
      <c r="C24" s="3">
        <f t="shared" si="2"/>
        <v>0.20800000000000002</v>
      </c>
      <c r="D24" s="3">
        <f t="shared" si="2"/>
        <v>0.20800000000000002</v>
      </c>
      <c r="E24" s="4" t="s">
        <v>59</v>
      </c>
    </row>
    <row r="25" spans="1:5" x14ac:dyDescent="0.2">
      <c r="A25" s="5" t="s">
        <v>27</v>
      </c>
      <c r="B25" s="2">
        <f t="shared" si="1"/>
        <v>8.3333333333333328E-4</v>
      </c>
      <c r="C25" s="3">
        <f t="shared" si="2"/>
        <v>0.20800000000000002</v>
      </c>
      <c r="D25" s="3">
        <f t="shared" si="2"/>
        <v>0.20800000000000002</v>
      </c>
      <c r="E25" s="4" t="s">
        <v>59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5"/>
  <sheetViews>
    <sheetView workbookViewId="0">
      <selection activeCell="D41" sqref="D41"/>
    </sheetView>
  </sheetViews>
  <sheetFormatPr baseColWidth="10" defaultColWidth="8.83203125" defaultRowHeight="15" x14ac:dyDescent="0.2"/>
  <cols>
    <col min="1" max="1" width="5.1640625" bestFit="1" customWidth="1"/>
    <col min="2" max="2" width="14" bestFit="1" customWidth="1"/>
    <col min="3" max="3" width="30" bestFit="1" customWidth="1"/>
    <col min="4" max="4" width="29.83203125" bestFit="1" customWidth="1"/>
    <col min="5" max="5" width="55.6640625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f>0.027/3.6</f>
        <v>7.4999999999999997E-3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60</v>
      </c>
    </row>
    <row r="3" spans="1:5" x14ac:dyDescent="0.2">
      <c r="A3" s="5" t="s">
        <v>5</v>
      </c>
      <c r="B3" s="2">
        <f t="shared" ref="B3:B25" si="1">0.027/3.6</f>
        <v>7.4999999999999997E-3</v>
      </c>
      <c r="C3" s="3">
        <f t="shared" si="0"/>
        <v>0.20800000000000002</v>
      </c>
      <c r="D3" s="3">
        <f t="shared" si="0"/>
        <v>0.20800000000000002</v>
      </c>
      <c r="E3" s="4" t="s">
        <v>60</v>
      </c>
    </row>
    <row r="4" spans="1:5" x14ac:dyDescent="0.2">
      <c r="A4" s="5" t="s">
        <v>6</v>
      </c>
      <c r="B4" s="2">
        <f t="shared" si="1"/>
        <v>7.4999999999999997E-3</v>
      </c>
      <c r="C4" s="3">
        <f t="shared" si="0"/>
        <v>0.20800000000000002</v>
      </c>
      <c r="D4" s="3">
        <f t="shared" si="0"/>
        <v>0.20800000000000002</v>
      </c>
      <c r="E4" s="4" t="s">
        <v>60</v>
      </c>
    </row>
    <row r="5" spans="1:5" x14ac:dyDescent="0.2">
      <c r="A5" s="5" t="s">
        <v>7</v>
      </c>
      <c r="B5" s="2">
        <f t="shared" si="1"/>
        <v>7.4999999999999997E-3</v>
      </c>
      <c r="C5" s="3">
        <f t="shared" si="0"/>
        <v>0.20800000000000002</v>
      </c>
      <c r="D5" s="3">
        <f t="shared" si="0"/>
        <v>0.20800000000000002</v>
      </c>
      <c r="E5" s="4" t="s">
        <v>60</v>
      </c>
    </row>
    <row r="6" spans="1:5" x14ac:dyDescent="0.2">
      <c r="A6" s="5" t="s">
        <v>8</v>
      </c>
      <c r="B6" s="2">
        <f t="shared" si="1"/>
        <v>7.4999999999999997E-3</v>
      </c>
      <c r="C6" s="3">
        <f t="shared" si="0"/>
        <v>0.20800000000000002</v>
      </c>
      <c r="D6" s="3">
        <f t="shared" si="0"/>
        <v>0.20800000000000002</v>
      </c>
      <c r="E6" s="4" t="s">
        <v>60</v>
      </c>
    </row>
    <row r="7" spans="1:5" x14ac:dyDescent="0.2">
      <c r="A7" s="5" t="s">
        <v>9</v>
      </c>
      <c r="B7" s="2">
        <f t="shared" si="1"/>
        <v>7.4999999999999997E-3</v>
      </c>
      <c r="C7" s="3">
        <f t="shared" si="0"/>
        <v>0.20800000000000002</v>
      </c>
      <c r="D7" s="3">
        <f t="shared" si="0"/>
        <v>0.20800000000000002</v>
      </c>
      <c r="E7" s="4" t="s">
        <v>60</v>
      </c>
    </row>
    <row r="8" spans="1:5" x14ac:dyDescent="0.2">
      <c r="A8" s="5" t="s">
        <v>10</v>
      </c>
      <c r="B8" s="2">
        <f t="shared" si="1"/>
        <v>7.4999999999999997E-3</v>
      </c>
      <c r="C8" s="3">
        <f t="shared" si="0"/>
        <v>0.20800000000000002</v>
      </c>
      <c r="D8" s="3">
        <f t="shared" si="0"/>
        <v>0.20800000000000002</v>
      </c>
      <c r="E8" s="4" t="s">
        <v>60</v>
      </c>
    </row>
    <row r="9" spans="1:5" x14ac:dyDescent="0.2">
      <c r="A9" s="5" t="s">
        <v>11</v>
      </c>
      <c r="B9" s="2">
        <f t="shared" si="1"/>
        <v>7.4999999999999997E-3</v>
      </c>
      <c r="C9" s="3">
        <f t="shared" si="0"/>
        <v>0.20800000000000002</v>
      </c>
      <c r="D9" s="3">
        <f t="shared" si="0"/>
        <v>0.20800000000000002</v>
      </c>
      <c r="E9" s="4" t="s">
        <v>60</v>
      </c>
    </row>
    <row r="10" spans="1:5" x14ac:dyDescent="0.2">
      <c r="A10" s="5" t="s">
        <v>12</v>
      </c>
      <c r="B10" s="2">
        <f t="shared" si="1"/>
        <v>7.4999999999999997E-3</v>
      </c>
      <c r="C10" s="3">
        <f t="shared" si="0"/>
        <v>0.20800000000000002</v>
      </c>
      <c r="D10" s="3">
        <f t="shared" si="0"/>
        <v>0.20800000000000002</v>
      </c>
      <c r="E10" s="4" t="s">
        <v>60</v>
      </c>
    </row>
    <row r="11" spans="1:5" x14ac:dyDescent="0.2">
      <c r="A11" s="5" t="s">
        <v>13</v>
      </c>
      <c r="B11" s="2">
        <f t="shared" si="1"/>
        <v>7.4999999999999997E-3</v>
      </c>
      <c r="C11" s="3">
        <f t="shared" si="0"/>
        <v>0.20800000000000002</v>
      </c>
      <c r="D11" s="3">
        <f t="shared" si="0"/>
        <v>0.20800000000000002</v>
      </c>
      <c r="E11" s="4" t="s">
        <v>60</v>
      </c>
    </row>
    <row r="12" spans="1:5" x14ac:dyDescent="0.2">
      <c r="A12" s="5" t="s">
        <v>14</v>
      </c>
      <c r="B12" s="2">
        <f t="shared" si="1"/>
        <v>7.4999999999999997E-3</v>
      </c>
      <c r="C12" s="3">
        <f t="shared" si="0"/>
        <v>0.20800000000000002</v>
      </c>
      <c r="D12" s="3">
        <f t="shared" si="0"/>
        <v>0.20800000000000002</v>
      </c>
      <c r="E12" s="4" t="s">
        <v>60</v>
      </c>
    </row>
    <row r="13" spans="1:5" x14ac:dyDescent="0.2">
      <c r="A13" s="5" t="s">
        <v>15</v>
      </c>
      <c r="B13" s="2">
        <f t="shared" si="1"/>
        <v>7.4999999999999997E-3</v>
      </c>
      <c r="C13" s="3">
        <f t="shared" si="0"/>
        <v>0.20800000000000002</v>
      </c>
      <c r="D13" s="3">
        <f t="shared" si="0"/>
        <v>0.20800000000000002</v>
      </c>
      <c r="E13" s="4" t="s">
        <v>60</v>
      </c>
    </row>
    <row r="14" spans="1:5" x14ac:dyDescent="0.2">
      <c r="A14" s="5" t="s">
        <v>16</v>
      </c>
      <c r="B14" s="2">
        <f t="shared" si="1"/>
        <v>7.4999999999999997E-3</v>
      </c>
      <c r="C14" s="3">
        <f t="shared" si="0"/>
        <v>0.20800000000000002</v>
      </c>
      <c r="D14" s="3">
        <f t="shared" si="0"/>
        <v>0.20800000000000002</v>
      </c>
      <c r="E14" s="4" t="s">
        <v>60</v>
      </c>
    </row>
    <row r="15" spans="1:5" x14ac:dyDescent="0.2">
      <c r="A15" s="5" t="s">
        <v>17</v>
      </c>
      <c r="B15" s="2">
        <f t="shared" si="1"/>
        <v>7.4999999999999997E-3</v>
      </c>
      <c r="C15" s="3">
        <f t="shared" si="0"/>
        <v>0.20800000000000002</v>
      </c>
      <c r="D15" s="3">
        <f t="shared" si="0"/>
        <v>0.20800000000000002</v>
      </c>
      <c r="E15" s="4" t="s">
        <v>60</v>
      </c>
    </row>
    <row r="16" spans="1:5" x14ac:dyDescent="0.2">
      <c r="A16" s="5" t="s">
        <v>18</v>
      </c>
      <c r="B16" s="2">
        <f t="shared" si="1"/>
        <v>7.4999999999999997E-3</v>
      </c>
      <c r="C16" s="3">
        <f t="shared" si="0"/>
        <v>0.20800000000000002</v>
      </c>
      <c r="D16" s="3">
        <f t="shared" si="0"/>
        <v>0.20800000000000002</v>
      </c>
      <c r="E16" s="4" t="s">
        <v>60</v>
      </c>
    </row>
    <row r="17" spans="1:5" x14ac:dyDescent="0.2">
      <c r="A17" s="5" t="s">
        <v>19</v>
      </c>
      <c r="B17" s="2">
        <f t="shared" si="1"/>
        <v>7.4999999999999997E-3</v>
      </c>
      <c r="C17" s="3">
        <f t="shared" si="0"/>
        <v>0.20800000000000002</v>
      </c>
      <c r="D17" s="3">
        <f t="shared" si="0"/>
        <v>0.20800000000000002</v>
      </c>
      <c r="E17" s="4" t="s">
        <v>60</v>
      </c>
    </row>
    <row r="18" spans="1:5" x14ac:dyDescent="0.2">
      <c r="A18" s="5" t="s">
        <v>20</v>
      </c>
      <c r="B18" s="2">
        <f t="shared" si="1"/>
        <v>7.4999999999999997E-3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60</v>
      </c>
    </row>
    <row r="19" spans="1:5" x14ac:dyDescent="0.2">
      <c r="A19" s="5" t="s">
        <v>21</v>
      </c>
      <c r="B19" s="2">
        <f t="shared" si="1"/>
        <v>7.4999999999999997E-3</v>
      </c>
      <c r="C19" s="3">
        <f t="shared" si="2"/>
        <v>0.20800000000000002</v>
      </c>
      <c r="D19" s="3">
        <f t="shared" si="2"/>
        <v>0.20800000000000002</v>
      </c>
      <c r="E19" s="4" t="s">
        <v>60</v>
      </c>
    </row>
    <row r="20" spans="1:5" x14ac:dyDescent="0.2">
      <c r="A20" s="5" t="s">
        <v>22</v>
      </c>
      <c r="B20" s="2">
        <f t="shared" si="1"/>
        <v>7.4999999999999997E-3</v>
      </c>
      <c r="C20" s="3">
        <f t="shared" si="2"/>
        <v>0.20800000000000002</v>
      </c>
      <c r="D20" s="3">
        <f t="shared" si="2"/>
        <v>0.20800000000000002</v>
      </c>
      <c r="E20" s="4" t="s">
        <v>60</v>
      </c>
    </row>
    <row r="21" spans="1:5" x14ac:dyDescent="0.2">
      <c r="A21" s="5" t="s">
        <v>23</v>
      </c>
      <c r="B21" s="2">
        <f t="shared" si="1"/>
        <v>7.4999999999999997E-3</v>
      </c>
      <c r="C21" s="3">
        <f t="shared" si="2"/>
        <v>0.20800000000000002</v>
      </c>
      <c r="D21" s="3">
        <f t="shared" si="2"/>
        <v>0.20800000000000002</v>
      </c>
      <c r="E21" s="4" t="s">
        <v>60</v>
      </c>
    </row>
    <row r="22" spans="1:5" x14ac:dyDescent="0.2">
      <c r="A22" s="5" t="s">
        <v>24</v>
      </c>
      <c r="B22" s="2">
        <f t="shared" si="1"/>
        <v>7.4999999999999997E-3</v>
      </c>
      <c r="C22" s="3">
        <f t="shared" si="2"/>
        <v>0.20800000000000002</v>
      </c>
      <c r="D22" s="3">
        <f t="shared" si="2"/>
        <v>0.20800000000000002</v>
      </c>
      <c r="E22" s="4" t="s">
        <v>60</v>
      </c>
    </row>
    <row r="23" spans="1:5" x14ac:dyDescent="0.2">
      <c r="A23" s="5" t="s">
        <v>25</v>
      </c>
      <c r="B23" s="2">
        <f t="shared" si="1"/>
        <v>7.4999999999999997E-3</v>
      </c>
      <c r="C23" s="3">
        <f t="shared" si="2"/>
        <v>0.20800000000000002</v>
      </c>
      <c r="D23" s="3">
        <f t="shared" si="2"/>
        <v>0.20800000000000002</v>
      </c>
      <c r="E23" s="4" t="s">
        <v>60</v>
      </c>
    </row>
    <row r="24" spans="1:5" x14ac:dyDescent="0.2">
      <c r="A24" s="5" t="s">
        <v>26</v>
      </c>
      <c r="B24" s="2">
        <f t="shared" si="1"/>
        <v>7.4999999999999997E-3</v>
      </c>
      <c r="C24" s="3">
        <f t="shared" si="2"/>
        <v>0.20800000000000002</v>
      </c>
      <c r="D24" s="3">
        <f t="shared" si="2"/>
        <v>0.20800000000000002</v>
      </c>
      <c r="E24" s="4" t="s">
        <v>60</v>
      </c>
    </row>
    <row r="25" spans="1:5" x14ac:dyDescent="0.2">
      <c r="A25" s="5" t="s">
        <v>27</v>
      </c>
      <c r="B25" s="2">
        <f t="shared" si="1"/>
        <v>7.4999999999999997E-3</v>
      </c>
      <c r="C25" s="3">
        <f t="shared" si="2"/>
        <v>0.20800000000000002</v>
      </c>
      <c r="D25" s="3">
        <f t="shared" si="2"/>
        <v>0.20800000000000002</v>
      </c>
      <c r="E25" s="4" t="s">
        <v>60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5.1640625" bestFit="1" customWidth="1"/>
    <col min="2" max="2" width="15.1640625" customWidth="1"/>
    <col min="3" max="3" width="30" bestFit="1" customWidth="1"/>
    <col min="4" max="4" width="29.83203125" bestFit="1" customWidth="1"/>
    <col min="5" max="5" width="55.6640625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f>((0.398+0.435)/2)/3.6</f>
        <v>0.11569444444444443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2</v>
      </c>
    </row>
    <row r="3" spans="1:5" x14ac:dyDescent="0.2">
      <c r="A3" s="5" t="s">
        <v>5</v>
      </c>
      <c r="B3" s="2">
        <f t="shared" ref="B3:B25" si="1">((0.398+0.435)/2)/3.6</f>
        <v>0.11569444444444443</v>
      </c>
      <c r="C3" s="3">
        <f t="shared" si="0"/>
        <v>0.20800000000000002</v>
      </c>
      <c r="D3" s="3">
        <f t="shared" si="0"/>
        <v>0.20800000000000002</v>
      </c>
      <c r="E3" s="4" t="s">
        <v>2</v>
      </c>
    </row>
    <row r="4" spans="1:5" x14ac:dyDescent="0.2">
      <c r="A4" s="5" t="s">
        <v>6</v>
      </c>
      <c r="B4" s="2">
        <f t="shared" si="1"/>
        <v>0.11569444444444443</v>
      </c>
      <c r="C4" s="3">
        <f t="shared" si="0"/>
        <v>0.20800000000000002</v>
      </c>
      <c r="D4" s="3">
        <f t="shared" si="0"/>
        <v>0.20800000000000002</v>
      </c>
      <c r="E4" s="4" t="s">
        <v>2</v>
      </c>
    </row>
    <row r="5" spans="1:5" x14ac:dyDescent="0.2">
      <c r="A5" s="5" t="s">
        <v>7</v>
      </c>
      <c r="B5" s="2">
        <f t="shared" si="1"/>
        <v>0.11569444444444443</v>
      </c>
      <c r="C5" s="3">
        <f t="shared" si="0"/>
        <v>0.20800000000000002</v>
      </c>
      <c r="D5" s="3">
        <f t="shared" si="0"/>
        <v>0.20800000000000002</v>
      </c>
      <c r="E5" s="4" t="s">
        <v>2</v>
      </c>
    </row>
    <row r="6" spans="1:5" x14ac:dyDescent="0.2">
      <c r="A6" s="5" t="s">
        <v>8</v>
      </c>
      <c r="B6" s="2">
        <f t="shared" si="1"/>
        <v>0.11569444444444443</v>
      </c>
      <c r="C6" s="3">
        <f t="shared" si="0"/>
        <v>0.20800000000000002</v>
      </c>
      <c r="D6" s="3">
        <f t="shared" si="0"/>
        <v>0.20800000000000002</v>
      </c>
      <c r="E6" s="4" t="s">
        <v>2</v>
      </c>
    </row>
    <row r="7" spans="1:5" x14ac:dyDescent="0.2">
      <c r="A7" s="5" t="s">
        <v>9</v>
      </c>
      <c r="B7" s="2">
        <f t="shared" si="1"/>
        <v>0.11569444444444443</v>
      </c>
      <c r="C7" s="3">
        <f t="shared" si="0"/>
        <v>0.20800000000000002</v>
      </c>
      <c r="D7" s="3">
        <f t="shared" si="0"/>
        <v>0.20800000000000002</v>
      </c>
      <c r="E7" s="4" t="s">
        <v>2</v>
      </c>
    </row>
    <row r="8" spans="1:5" x14ac:dyDescent="0.2">
      <c r="A8" s="5" t="s">
        <v>10</v>
      </c>
      <c r="B8" s="2">
        <f t="shared" si="1"/>
        <v>0.11569444444444443</v>
      </c>
      <c r="C8" s="3">
        <f t="shared" si="0"/>
        <v>0.20800000000000002</v>
      </c>
      <c r="D8" s="3">
        <f t="shared" si="0"/>
        <v>0.20800000000000002</v>
      </c>
      <c r="E8" s="4" t="s">
        <v>2</v>
      </c>
    </row>
    <row r="9" spans="1:5" x14ac:dyDescent="0.2">
      <c r="A9" s="5" t="s">
        <v>11</v>
      </c>
      <c r="B9" s="2">
        <f t="shared" si="1"/>
        <v>0.11569444444444443</v>
      </c>
      <c r="C9" s="3">
        <f t="shared" si="0"/>
        <v>0.20800000000000002</v>
      </c>
      <c r="D9" s="3">
        <f t="shared" si="0"/>
        <v>0.20800000000000002</v>
      </c>
      <c r="E9" s="4" t="s">
        <v>2</v>
      </c>
    </row>
    <row r="10" spans="1:5" x14ac:dyDescent="0.2">
      <c r="A10" s="5" t="s">
        <v>12</v>
      </c>
      <c r="B10" s="2">
        <f t="shared" si="1"/>
        <v>0.11569444444444443</v>
      </c>
      <c r="C10" s="3">
        <f t="shared" si="0"/>
        <v>0.20800000000000002</v>
      </c>
      <c r="D10" s="3">
        <f t="shared" si="0"/>
        <v>0.20800000000000002</v>
      </c>
      <c r="E10" s="4" t="s">
        <v>2</v>
      </c>
    </row>
    <row r="11" spans="1:5" x14ac:dyDescent="0.2">
      <c r="A11" s="5" t="s">
        <v>13</v>
      </c>
      <c r="B11" s="2">
        <f t="shared" si="1"/>
        <v>0.11569444444444443</v>
      </c>
      <c r="C11" s="3">
        <f t="shared" si="0"/>
        <v>0.20800000000000002</v>
      </c>
      <c r="D11" s="3">
        <f t="shared" si="0"/>
        <v>0.20800000000000002</v>
      </c>
      <c r="E11" s="4" t="s">
        <v>2</v>
      </c>
    </row>
    <row r="12" spans="1:5" x14ac:dyDescent="0.2">
      <c r="A12" s="5" t="s">
        <v>14</v>
      </c>
      <c r="B12" s="2">
        <f t="shared" si="1"/>
        <v>0.11569444444444443</v>
      </c>
      <c r="C12" s="3">
        <f t="shared" si="0"/>
        <v>0.20800000000000002</v>
      </c>
      <c r="D12" s="3">
        <f t="shared" si="0"/>
        <v>0.20800000000000002</v>
      </c>
      <c r="E12" s="4" t="s">
        <v>2</v>
      </c>
    </row>
    <row r="13" spans="1:5" x14ac:dyDescent="0.2">
      <c r="A13" s="5" t="s">
        <v>15</v>
      </c>
      <c r="B13" s="2">
        <f t="shared" si="1"/>
        <v>0.11569444444444443</v>
      </c>
      <c r="C13" s="3">
        <f t="shared" si="0"/>
        <v>0.20800000000000002</v>
      </c>
      <c r="D13" s="3">
        <f t="shared" si="0"/>
        <v>0.20800000000000002</v>
      </c>
      <c r="E13" s="4" t="s">
        <v>2</v>
      </c>
    </row>
    <row r="14" spans="1:5" x14ac:dyDescent="0.2">
      <c r="A14" s="5" t="s">
        <v>16</v>
      </c>
      <c r="B14" s="2">
        <f t="shared" si="1"/>
        <v>0.11569444444444443</v>
      </c>
      <c r="C14" s="3">
        <f t="shared" si="0"/>
        <v>0.20800000000000002</v>
      </c>
      <c r="D14" s="3">
        <f t="shared" si="0"/>
        <v>0.20800000000000002</v>
      </c>
      <c r="E14" s="4" t="s">
        <v>2</v>
      </c>
    </row>
    <row r="15" spans="1:5" x14ac:dyDescent="0.2">
      <c r="A15" s="5" t="s">
        <v>17</v>
      </c>
      <c r="B15" s="2">
        <f t="shared" si="1"/>
        <v>0.11569444444444443</v>
      </c>
      <c r="C15" s="3">
        <f t="shared" si="0"/>
        <v>0.20800000000000002</v>
      </c>
      <c r="D15" s="3">
        <f t="shared" si="0"/>
        <v>0.20800000000000002</v>
      </c>
      <c r="E15" s="4" t="s">
        <v>2</v>
      </c>
    </row>
    <row r="16" spans="1:5" x14ac:dyDescent="0.2">
      <c r="A16" s="5" t="s">
        <v>18</v>
      </c>
      <c r="B16" s="2">
        <f t="shared" si="1"/>
        <v>0.11569444444444443</v>
      </c>
      <c r="C16" s="3">
        <f t="shared" si="0"/>
        <v>0.20800000000000002</v>
      </c>
      <c r="D16" s="3">
        <f t="shared" si="0"/>
        <v>0.20800000000000002</v>
      </c>
      <c r="E16" s="4" t="s">
        <v>2</v>
      </c>
    </row>
    <row r="17" spans="1:5" x14ac:dyDescent="0.2">
      <c r="A17" s="5" t="s">
        <v>19</v>
      </c>
      <c r="B17" s="2">
        <f t="shared" si="1"/>
        <v>0.11569444444444443</v>
      </c>
      <c r="C17" s="3">
        <f t="shared" si="0"/>
        <v>0.20800000000000002</v>
      </c>
      <c r="D17" s="3">
        <f t="shared" si="0"/>
        <v>0.20800000000000002</v>
      </c>
      <c r="E17" s="4" t="s">
        <v>2</v>
      </c>
    </row>
    <row r="18" spans="1:5" x14ac:dyDescent="0.2">
      <c r="A18" s="5" t="s">
        <v>20</v>
      </c>
      <c r="B18" s="2">
        <f t="shared" si="1"/>
        <v>0.11569444444444443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2</v>
      </c>
    </row>
    <row r="19" spans="1:5" x14ac:dyDescent="0.2">
      <c r="A19" s="5" t="s">
        <v>21</v>
      </c>
      <c r="B19" s="2">
        <f t="shared" si="1"/>
        <v>0.11569444444444443</v>
      </c>
      <c r="C19" s="3">
        <f t="shared" si="2"/>
        <v>0.20800000000000002</v>
      </c>
      <c r="D19" s="3">
        <f t="shared" si="2"/>
        <v>0.20800000000000002</v>
      </c>
      <c r="E19" s="4" t="s">
        <v>2</v>
      </c>
    </row>
    <row r="20" spans="1:5" x14ac:dyDescent="0.2">
      <c r="A20" s="5" t="s">
        <v>22</v>
      </c>
      <c r="B20" s="2">
        <f t="shared" si="1"/>
        <v>0.11569444444444443</v>
      </c>
      <c r="C20" s="3">
        <f t="shared" si="2"/>
        <v>0.20800000000000002</v>
      </c>
      <c r="D20" s="3">
        <f t="shared" si="2"/>
        <v>0.20800000000000002</v>
      </c>
      <c r="E20" s="4" t="s">
        <v>2</v>
      </c>
    </row>
    <row r="21" spans="1:5" x14ac:dyDescent="0.2">
      <c r="A21" s="5" t="s">
        <v>23</v>
      </c>
      <c r="B21" s="2">
        <f t="shared" si="1"/>
        <v>0.11569444444444443</v>
      </c>
      <c r="C21" s="3">
        <f t="shared" si="2"/>
        <v>0.20800000000000002</v>
      </c>
      <c r="D21" s="3">
        <f t="shared" si="2"/>
        <v>0.20800000000000002</v>
      </c>
      <c r="E21" s="4" t="s">
        <v>2</v>
      </c>
    </row>
    <row r="22" spans="1:5" x14ac:dyDescent="0.2">
      <c r="A22" s="5" t="s">
        <v>24</v>
      </c>
      <c r="B22" s="2">
        <f t="shared" si="1"/>
        <v>0.11569444444444443</v>
      </c>
      <c r="C22" s="3">
        <f t="shared" si="2"/>
        <v>0.20800000000000002</v>
      </c>
      <c r="D22" s="3">
        <f t="shared" si="2"/>
        <v>0.20800000000000002</v>
      </c>
      <c r="E22" s="4" t="s">
        <v>2</v>
      </c>
    </row>
    <row r="23" spans="1:5" x14ac:dyDescent="0.2">
      <c r="A23" s="5" t="s">
        <v>25</v>
      </c>
      <c r="B23" s="2">
        <f t="shared" si="1"/>
        <v>0.11569444444444443</v>
      </c>
      <c r="C23" s="3">
        <f t="shared" si="2"/>
        <v>0.20800000000000002</v>
      </c>
      <c r="D23" s="3">
        <f t="shared" si="2"/>
        <v>0.20800000000000002</v>
      </c>
      <c r="E23" s="4" t="s">
        <v>2</v>
      </c>
    </row>
    <row r="24" spans="1:5" x14ac:dyDescent="0.2">
      <c r="A24" s="5" t="s">
        <v>26</v>
      </c>
      <c r="B24" s="2">
        <f t="shared" si="1"/>
        <v>0.11569444444444443</v>
      </c>
      <c r="C24" s="3">
        <f t="shared" si="2"/>
        <v>0.20800000000000002</v>
      </c>
      <c r="D24" s="3">
        <f t="shared" si="2"/>
        <v>0.20800000000000002</v>
      </c>
      <c r="E24" s="4" t="s">
        <v>2</v>
      </c>
    </row>
    <row r="25" spans="1:5" x14ac:dyDescent="0.2">
      <c r="A25" s="5" t="s">
        <v>27</v>
      </c>
      <c r="B25" s="2">
        <f t="shared" si="1"/>
        <v>0.11569444444444443</v>
      </c>
      <c r="C25" s="3">
        <f t="shared" si="2"/>
        <v>0.20800000000000002</v>
      </c>
      <c r="D25" s="3">
        <f t="shared" si="2"/>
        <v>0.20800000000000002</v>
      </c>
      <c r="E25" s="4" t="s">
        <v>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5.1640625" bestFit="1" customWidth="1"/>
    <col min="2" max="2" width="13.33203125" bestFit="1" customWidth="1"/>
    <col min="3" max="3" width="30" bestFit="1" customWidth="1"/>
    <col min="4" max="4" width="29.83203125" bestFit="1" customWidth="1"/>
    <col min="5" max="5" width="68.1640625" bestFit="1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f>0.324/3.6</f>
        <v>0.09</v>
      </c>
      <c r="C2" s="3">
        <f>0.08*1.04</f>
        <v>8.320000000000001E-2</v>
      </c>
      <c r="D2" s="3">
        <f>0.08*1.04</f>
        <v>8.320000000000001E-2</v>
      </c>
      <c r="E2" s="4" t="s">
        <v>57</v>
      </c>
    </row>
    <row r="3" spans="1:5" x14ac:dyDescent="0.2">
      <c r="A3" s="5" t="s">
        <v>5</v>
      </c>
      <c r="B3" s="2">
        <f t="shared" ref="B3:B25" si="0">0.324/3.6</f>
        <v>0.09</v>
      </c>
      <c r="C3" s="3">
        <f t="shared" ref="C3:D25" si="1">0.08*1.04</f>
        <v>8.320000000000001E-2</v>
      </c>
      <c r="D3" s="3">
        <f t="shared" si="1"/>
        <v>8.320000000000001E-2</v>
      </c>
      <c r="E3" s="4" t="s">
        <v>57</v>
      </c>
    </row>
    <row r="4" spans="1:5" x14ac:dyDescent="0.2">
      <c r="A4" s="5" t="s">
        <v>6</v>
      </c>
      <c r="B4" s="2">
        <f t="shared" si="0"/>
        <v>0.09</v>
      </c>
      <c r="C4" s="3">
        <f t="shared" si="1"/>
        <v>8.320000000000001E-2</v>
      </c>
      <c r="D4" s="3">
        <f t="shared" si="1"/>
        <v>8.320000000000001E-2</v>
      </c>
      <c r="E4" s="4" t="s">
        <v>57</v>
      </c>
    </row>
    <row r="5" spans="1:5" x14ac:dyDescent="0.2">
      <c r="A5" s="5" t="s">
        <v>7</v>
      </c>
      <c r="B5" s="2">
        <f t="shared" si="0"/>
        <v>0.09</v>
      </c>
      <c r="C5" s="3">
        <f t="shared" si="1"/>
        <v>8.320000000000001E-2</v>
      </c>
      <c r="D5" s="3">
        <f t="shared" si="1"/>
        <v>8.320000000000001E-2</v>
      </c>
      <c r="E5" s="4" t="s">
        <v>57</v>
      </c>
    </row>
    <row r="6" spans="1:5" x14ac:dyDescent="0.2">
      <c r="A6" s="5" t="s">
        <v>8</v>
      </c>
      <c r="B6" s="2">
        <f t="shared" si="0"/>
        <v>0.09</v>
      </c>
      <c r="C6" s="3">
        <f t="shared" si="1"/>
        <v>8.320000000000001E-2</v>
      </c>
      <c r="D6" s="3">
        <f t="shared" si="1"/>
        <v>8.320000000000001E-2</v>
      </c>
      <c r="E6" s="4" t="s">
        <v>57</v>
      </c>
    </row>
    <row r="7" spans="1:5" x14ac:dyDescent="0.2">
      <c r="A7" s="5" t="s">
        <v>9</v>
      </c>
      <c r="B7" s="2">
        <f t="shared" si="0"/>
        <v>0.09</v>
      </c>
      <c r="C7" s="3">
        <f t="shared" si="1"/>
        <v>8.320000000000001E-2</v>
      </c>
      <c r="D7" s="3">
        <f t="shared" si="1"/>
        <v>8.320000000000001E-2</v>
      </c>
      <c r="E7" s="4" t="s">
        <v>57</v>
      </c>
    </row>
    <row r="8" spans="1:5" x14ac:dyDescent="0.2">
      <c r="A8" s="5" t="s">
        <v>10</v>
      </c>
      <c r="B8" s="2">
        <f t="shared" si="0"/>
        <v>0.09</v>
      </c>
      <c r="C8" s="3">
        <f t="shared" si="1"/>
        <v>8.320000000000001E-2</v>
      </c>
      <c r="D8" s="3">
        <f t="shared" si="1"/>
        <v>8.320000000000001E-2</v>
      </c>
      <c r="E8" s="4" t="s">
        <v>57</v>
      </c>
    </row>
    <row r="9" spans="1:5" x14ac:dyDescent="0.2">
      <c r="A9" s="5" t="s">
        <v>11</v>
      </c>
      <c r="B9" s="2">
        <f t="shared" si="0"/>
        <v>0.09</v>
      </c>
      <c r="C9" s="3">
        <f t="shared" si="1"/>
        <v>8.320000000000001E-2</v>
      </c>
      <c r="D9" s="3">
        <f t="shared" si="1"/>
        <v>8.320000000000001E-2</v>
      </c>
      <c r="E9" s="4" t="s">
        <v>57</v>
      </c>
    </row>
    <row r="10" spans="1:5" x14ac:dyDescent="0.2">
      <c r="A10" s="5" t="s">
        <v>12</v>
      </c>
      <c r="B10" s="2">
        <f t="shared" si="0"/>
        <v>0.09</v>
      </c>
      <c r="C10" s="3">
        <f t="shared" si="1"/>
        <v>8.320000000000001E-2</v>
      </c>
      <c r="D10" s="3">
        <f t="shared" si="1"/>
        <v>8.320000000000001E-2</v>
      </c>
      <c r="E10" s="4" t="s">
        <v>57</v>
      </c>
    </row>
    <row r="11" spans="1:5" x14ac:dyDescent="0.2">
      <c r="A11" s="5" t="s">
        <v>13</v>
      </c>
      <c r="B11" s="2">
        <f t="shared" si="0"/>
        <v>0.09</v>
      </c>
      <c r="C11" s="3">
        <f t="shared" si="1"/>
        <v>8.320000000000001E-2</v>
      </c>
      <c r="D11" s="3">
        <f t="shared" si="1"/>
        <v>8.320000000000001E-2</v>
      </c>
      <c r="E11" s="4" t="s">
        <v>57</v>
      </c>
    </row>
    <row r="12" spans="1:5" x14ac:dyDescent="0.2">
      <c r="A12" s="5" t="s">
        <v>14</v>
      </c>
      <c r="B12" s="2">
        <f t="shared" si="0"/>
        <v>0.09</v>
      </c>
      <c r="C12" s="3">
        <f t="shared" si="1"/>
        <v>8.320000000000001E-2</v>
      </c>
      <c r="D12" s="3">
        <f t="shared" si="1"/>
        <v>8.320000000000001E-2</v>
      </c>
      <c r="E12" s="4" t="s">
        <v>57</v>
      </c>
    </row>
    <row r="13" spans="1:5" x14ac:dyDescent="0.2">
      <c r="A13" s="5" t="s">
        <v>15</v>
      </c>
      <c r="B13" s="2">
        <f t="shared" si="0"/>
        <v>0.09</v>
      </c>
      <c r="C13" s="3">
        <f t="shared" si="1"/>
        <v>8.320000000000001E-2</v>
      </c>
      <c r="D13" s="3">
        <f t="shared" si="1"/>
        <v>8.320000000000001E-2</v>
      </c>
      <c r="E13" s="4" t="s">
        <v>57</v>
      </c>
    </row>
    <row r="14" spans="1:5" x14ac:dyDescent="0.2">
      <c r="A14" s="5" t="s">
        <v>16</v>
      </c>
      <c r="B14" s="2">
        <f t="shared" si="0"/>
        <v>0.09</v>
      </c>
      <c r="C14" s="3">
        <f t="shared" si="1"/>
        <v>8.320000000000001E-2</v>
      </c>
      <c r="D14" s="3">
        <f t="shared" si="1"/>
        <v>8.320000000000001E-2</v>
      </c>
      <c r="E14" s="4" t="s">
        <v>57</v>
      </c>
    </row>
    <row r="15" spans="1:5" x14ac:dyDescent="0.2">
      <c r="A15" s="5" t="s">
        <v>17</v>
      </c>
      <c r="B15" s="2">
        <f t="shared" si="0"/>
        <v>0.09</v>
      </c>
      <c r="C15" s="3">
        <f t="shared" si="1"/>
        <v>8.320000000000001E-2</v>
      </c>
      <c r="D15" s="3">
        <f t="shared" si="1"/>
        <v>8.320000000000001E-2</v>
      </c>
      <c r="E15" s="4" t="s">
        <v>57</v>
      </c>
    </row>
    <row r="16" spans="1:5" x14ac:dyDescent="0.2">
      <c r="A16" s="5" t="s">
        <v>18</v>
      </c>
      <c r="B16" s="2">
        <f t="shared" si="0"/>
        <v>0.09</v>
      </c>
      <c r="C16" s="3">
        <f t="shared" si="1"/>
        <v>8.320000000000001E-2</v>
      </c>
      <c r="D16" s="3">
        <f t="shared" si="1"/>
        <v>8.320000000000001E-2</v>
      </c>
      <c r="E16" s="4" t="s">
        <v>57</v>
      </c>
    </row>
    <row r="17" spans="1:5" x14ac:dyDescent="0.2">
      <c r="A17" s="5" t="s">
        <v>19</v>
      </c>
      <c r="B17" s="2">
        <f t="shared" si="0"/>
        <v>0.09</v>
      </c>
      <c r="C17" s="3">
        <f t="shared" si="1"/>
        <v>8.320000000000001E-2</v>
      </c>
      <c r="D17" s="3">
        <f t="shared" si="1"/>
        <v>8.320000000000001E-2</v>
      </c>
      <c r="E17" s="4" t="s">
        <v>57</v>
      </c>
    </row>
    <row r="18" spans="1:5" x14ac:dyDescent="0.2">
      <c r="A18" s="5" t="s">
        <v>20</v>
      </c>
      <c r="B18" s="2">
        <f t="shared" si="0"/>
        <v>0.09</v>
      </c>
      <c r="C18" s="3">
        <f t="shared" si="1"/>
        <v>8.320000000000001E-2</v>
      </c>
      <c r="D18" s="3">
        <f t="shared" si="1"/>
        <v>8.320000000000001E-2</v>
      </c>
      <c r="E18" s="4" t="s">
        <v>57</v>
      </c>
    </row>
    <row r="19" spans="1:5" x14ac:dyDescent="0.2">
      <c r="A19" s="5" t="s">
        <v>21</v>
      </c>
      <c r="B19" s="2">
        <f t="shared" si="0"/>
        <v>0.09</v>
      </c>
      <c r="C19" s="3">
        <f t="shared" si="1"/>
        <v>8.320000000000001E-2</v>
      </c>
      <c r="D19" s="3">
        <f t="shared" si="1"/>
        <v>8.320000000000001E-2</v>
      </c>
      <c r="E19" s="4" t="s">
        <v>57</v>
      </c>
    </row>
    <row r="20" spans="1:5" x14ac:dyDescent="0.2">
      <c r="A20" s="5" t="s">
        <v>22</v>
      </c>
      <c r="B20" s="2">
        <f t="shared" si="0"/>
        <v>0.09</v>
      </c>
      <c r="C20" s="3">
        <f t="shared" si="1"/>
        <v>8.320000000000001E-2</v>
      </c>
      <c r="D20" s="3">
        <f t="shared" si="1"/>
        <v>8.320000000000001E-2</v>
      </c>
      <c r="E20" s="4" t="s">
        <v>57</v>
      </c>
    </row>
    <row r="21" spans="1:5" x14ac:dyDescent="0.2">
      <c r="A21" s="5" t="s">
        <v>23</v>
      </c>
      <c r="B21" s="2">
        <f t="shared" si="0"/>
        <v>0.09</v>
      </c>
      <c r="C21" s="3">
        <f t="shared" si="1"/>
        <v>8.320000000000001E-2</v>
      </c>
      <c r="D21" s="3">
        <f t="shared" si="1"/>
        <v>8.320000000000001E-2</v>
      </c>
      <c r="E21" s="4" t="s">
        <v>57</v>
      </c>
    </row>
    <row r="22" spans="1:5" x14ac:dyDescent="0.2">
      <c r="A22" s="5" t="s">
        <v>24</v>
      </c>
      <c r="B22" s="2">
        <f t="shared" si="0"/>
        <v>0.09</v>
      </c>
      <c r="C22" s="3">
        <f t="shared" si="1"/>
        <v>8.320000000000001E-2</v>
      </c>
      <c r="D22" s="3">
        <f t="shared" si="1"/>
        <v>8.320000000000001E-2</v>
      </c>
      <c r="E22" s="4" t="s">
        <v>57</v>
      </c>
    </row>
    <row r="23" spans="1:5" x14ac:dyDescent="0.2">
      <c r="A23" s="5" t="s">
        <v>25</v>
      </c>
      <c r="B23" s="2">
        <f t="shared" si="0"/>
        <v>0.09</v>
      </c>
      <c r="C23" s="3">
        <f t="shared" si="1"/>
        <v>8.320000000000001E-2</v>
      </c>
      <c r="D23" s="3">
        <f t="shared" si="1"/>
        <v>8.320000000000001E-2</v>
      </c>
      <c r="E23" s="4" t="s">
        <v>57</v>
      </c>
    </row>
    <row r="24" spans="1:5" x14ac:dyDescent="0.2">
      <c r="A24" s="5" t="s">
        <v>26</v>
      </c>
      <c r="B24" s="2">
        <f t="shared" si="0"/>
        <v>0.09</v>
      </c>
      <c r="C24" s="3">
        <f t="shared" si="1"/>
        <v>8.320000000000001E-2</v>
      </c>
      <c r="D24" s="3">
        <f t="shared" si="1"/>
        <v>8.320000000000001E-2</v>
      </c>
      <c r="E24" s="4" t="s">
        <v>57</v>
      </c>
    </row>
    <row r="25" spans="1:5" x14ac:dyDescent="0.2">
      <c r="A25" s="5" t="s">
        <v>27</v>
      </c>
      <c r="B25" s="2">
        <f t="shared" si="0"/>
        <v>0.09</v>
      </c>
      <c r="C25" s="3">
        <f t="shared" si="1"/>
        <v>8.320000000000001E-2</v>
      </c>
      <c r="D25" s="3">
        <f t="shared" si="1"/>
        <v>8.320000000000001E-2</v>
      </c>
      <c r="E25" s="4" t="s">
        <v>57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5.1640625" bestFit="1" customWidth="1"/>
    <col min="2" max="2" width="14" bestFit="1" customWidth="1"/>
    <col min="3" max="3" width="30" bestFit="1" customWidth="1"/>
    <col min="4" max="4" width="29.83203125" bestFit="1" customWidth="1"/>
    <col min="5" max="5" width="68.1640625" bestFit="1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f>0.23/3.6</f>
        <v>6.3888888888888884E-2</v>
      </c>
      <c r="C2" s="3">
        <v>8.5000000000000006E-2</v>
      </c>
      <c r="D2" s="3">
        <v>8.5000000000000006E-2</v>
      </c>
      <c r="E2" s="4" t="s">
        <v>56</v>
      </c>
    </row>
    <row r="3" spans="1:5" x14ac:dyDescent="0.2">
      <c r="A3" s="5" t="s">
        <v>5</v>
      </c>
      <c r="B3" s="2">
        <f t="shared" ref="B3:B25" si="0">0.23/3.6</f>
        <v>6.3888888888888884E-2</v>
      </c>
      <c r="C3" s="3">
        <v>8.5000000000000006E-2</v>
      </c>
      <c r="D3" s="3">
        <v>8.5000000000000006E-2</v>
      </c>
      <c r="E3" s="4" t="s">
        <v>56</v>
      </c>
    </row>
    <row r="4" spans="1:5" x14ac:dyDescent="0.2">
      <c r="A4" s="5" t="s">
        <v>6</v>
      </c>
      <c r="B4" s="2">
        <f t="shared" si="0"/>
        <v>6.3888888888888884E-2</v>
      </c>
      <c r="C4" s="3">
        <v>8.5000000000000006E-2</v>
      </c>
      <c r="D4" s="3">
        <v>8.5000000000000006E-2</v>
      </c>
      <c r="E4" s="4" t="s">
        <v>56</v>
      </c>
    </row>
    <row r="5" spans="1:5" x14ac:dyDescent="0.2">
      <c r="A5" s="5" t="s">
        <v>7</v>
      </c>
      <c r="B5" s="2">
        <f t="shared" si="0"/>
        <v>6.3888888888888884E-2</v>
      </c>
      <c r="C5" s="3">
        <v>8.5000000000000006E-2</v>
      </c>
      <c r="D5" s="3">
        <v>8.5000000000000006E-2</v>
      </c>
      <c r="E5" s="4" t="s">
        <v>56</v>
      </c>
    </row>
    <row r="6" spans="1:5" x14ac:dyDescent="0.2">
      <c r="A6" s="5" t="s">
        <v>8</v>
      </c>
      <c r="B6" s="2">
        <f t="shared" si="0"/>
        <v>6.3888888888888884E-2</v>
      </c>
      <c r="C6" s="3">
        <v>8.5000000000000006E-2</v>
      </c>
      <c r="D6" s="3">
        <v>8.5000000000000006E-2</v>
      </c>
      <c r="E6" s="4" t="s">
        <v>56</v>
      </c>
    </row>
    <row r="7" spans="1:5" x14ac:dyDescent="0.2">
      <c r="A7" s="5" t="s">
        <v>9</v>
      </c>
      <c r="B7" s="2">
        <f t="shared" si="0"/>
        <v>6.3888888888888884E-2</v>
      </c>
      <c r="C7" s="3">
        <v>8.5000000000000006E-2</v>
      </c>
      <c r="D7" s="3">
        <v>8.5000000000000006E-2</v>
      </c>
      <c r="E7" s="4" t="s">
        <v>56</v>
      </c>
    </row>
    <row r="8" spans="1:5" x14ac:dyDescent="0.2">
      <c r="A8" s="5" t="s">
        <v>10</v>
      </c>
      <c r="B8" s="2">
        <f t="shared" si="0"/>
        <v>6.3888888888888884E-2</v>
      </c>
      <c r="C8" s="3">
        <v>8.5000000000000006E-2</v>
      </c>
      <c r="D8" s="3">
        <v>8.5000000000000006E-2</v>
      </c>
      <c r="E8" s="4" t="s">
        <v>56</v>
      </c>
    </row>
    <row r="9" spans="1:5" x14ac:dyDescent="0.2">
      <c r="A9" s="5" t="s">
        <v>11</v>
      </c>
      <c r="B9" s="2">
        <f t="shared" si="0"/>
        <v>6.3888888888888884E-2</v>
      </c>
      <c r="C9" s="3">
        <v>8.5000000000000006E-2</v>
      </c>
      <c r="D9" s="3">
        <v>8.5000000000000006E-2</v>
      </c>
      <c r="E9" s="4" t="s">
        <v>56</v>
      </c>
    </row>
    <row r="10" spans="1:5" x14ac:dyDescent="0.2">
      <c r="A10" s="5" t="s">
        <v>12</v>
      </c>
      <c r="B10" s="2">
        <f t="shared" si="0"/>
        <v>6.3888888888888884E-2</v>
      </c>
      <c r="C10" s="3">
        <v>8.5000000000000006E-2</v>
      </c>
      <c r="D10" s="3">
        <v>8.5000000000000006E-2</v>
      </c>
      <c r="E10" s="4" t="s">
        <v>56</v>
      </c>
    </row>
    <row r="11" spans="1:5" x14ac:dyDescent="0.2">
      <c r="A11" s="5" t="s">
        <v>13</v>
      </c>
      <c r="B11" s="2">
        <f t="shared" si="0"/>
        <v>6.3888888888888884E-2</v>
      </c>
      <c r="C11" s="3">
        <v>8.5000000000000006E-2</v>
      </c>
      <c r="D11" s="3">
        <v>8.5000000000000006E-2</v>
      </c>
      <c r="E11" s="4" t="s">
        <v>56</v>
      </c>
    </row>
    <row r="12" spans="1:5" x14ac:dyDescent="0.2">
      <c r="A12" s="5" t="s">
        <v>14</v>
      </c>
      <c r="B12" s="2">
        <f t="shared" si="0"/>
        <v>6.3888888888888884E-2</v>
      </c>
      <c r="C12" s="3">
        <v>8.5000000000000006E-2</v>
      </c>
      <c r="D12" s="3">
        <v>8.5000000000000006E-2</v>
      </c>
      <c r="E12" s="4" t="s">
        <v>56</v>
      </c>
    </row>
    <row r="13" spans="1:5" x14ac:dyDescent="0.2">
      <c r="A13" s="5" t="s">
        <v>15</v>
      </c>
      <c r="B13" s="2">
        <f t="shared" si="0"/>
        <v>6.3888888888888884E-2</v>
      </c>
      <c r="C13" s="3">
        <v>8.5000000000000006E-2</v>
      </c>
      <c r="D13" s="3">
        <v>8.5000000000000006E-2</v>
      </c>
      <c r="E13" s="4" t="s">
        <v>56</v>
      </c>
    </row>
    <row r="14" spans="1:5" x14ac:dyDescent="0.2">
      <c r="A14" s="5" t="s">
        <v>16</v>
      </c>
      <c r="B14" s="2">
        <f t="shared" si="0"/>
        <v>6.3888888888888884E-2</v>
      </c>
      <c r="C14" s="3">
        <v>8.5000000000000006E-2</v>
      </c>
      <c r="D14" s="3">
        <v>8.5000000000000006E-2</v>
      </c>
      <c r="E14" s="4" t="s">
        <v>56</v>
      </c>
    </row>
    <row r="15" spans="1:5" x14ac:dyDescent="0.2">
      <c r="A15" s="5" t="s">
        <v>17</v>
      </c>
      <c r="B15" s="2">
        <f t="shared" si="0"/>
        <v>6.3888888888888884E-2</v>
      </c>
      <c r="C15" s="3">
        <v>8.5000000000000006E-2</v>
      </c>
      <c r="D15" s="3">
        <v>8.5000000000000006E-2</v>
      </c>
      <c r="E15" s="4" t="s">
        <v>56</v>
      </c>
    </row>
    <row r="16" spans="1:5" x14ac:dyDescent="0.2">
      <c r="A16" s="5" t="s">
        <v>18</v>
      </c>
      <c r="B16" s="2">
        <f t="shared" si="0"/>
        <v>6.3888888888888884E-2</v>
      </c>
      <c r="C16" s="3">
        <v>8.5000000000000006E-2</v>
      </c>
      <c r="D16" s="3">
        <v>8.5000000000000006E-2</v>
      </c>
      <c r="E16" s="4" t="s">
        <v>56</v>
      </c>
    </row>
    <row r="17" spans="1:5" x14ac:dyDescent="0.2">
      <c r="A17" s="5" t="s">
        <v>19</v>
      </c>
      <c r="B17" s="2">
        <f t="shared" si="0"/>
        <v>6.3888888888888884E-2</v>
      </c>
      <c r="C17" s="3">
        <v>8.5000000000000006E-2</v>
      </c>
      <c r="D17" s="3">
        <v>8.5000000000000006E-2</v>
      </c>
      <c r="E17" s="4" t="s">
        <v>56</v>
      </c>
    </row>
    <row r="18" spans="1:5" x14ac:dyDescent="0.2">
      <c r="A18" s="5" t="s">
        <v>20</v>
      </c>
      <c r="B18" s="2">
        <f t="shared" si="0"/>
        <v>6.3888888888888884E-2</v>
      </c>
      <c r="C18" s="3">
        <v>8.5000000000000006E-2</v>
      </c>
      <c r="D18" s="3">
        <v>8.5000000000000006E-2</v>
      </c>
      <c r="E18" s="4" t="s">
        <v>56</v>
      </c>
    </row>
    <row r="19" spans="1:5" x14ac:dyDescent="0.2">
      <c r="A19" s="5" t="s">
        <v>21</v>
      </c>
      <c r="B19" s="2">
        <f t="shared" si="0"/>
        <v>6.3888888888888884E-2</v>
      </c>
      <c r="C19" s="3">
        <v>8.5000000000000006E-2</v>
      </c>
      <c r="D19" s="3">
        <v>8.5000000000000006E-2</v>
      </c>
      <c r="E19" s="4" t="s">
        <v>56</v>
      </c>
    </row>
    <row r="20" spans="1:5" x14ac:dyDescent="0.2">
      <c r="A20" s="5" t="s">
        <v>22</v>
      </c>
      <c r="B20" s="2">
        <f t="shared" si="0"/>
        <v>6.3888888888888884E-2</v>
      </c>
      <c r="C20" s="3">
        <v>8.5000000000000006E-2</v>
      </c>
      <c r="D20" s="3">
        <v>8.5000000000000006E-2</v>
      </c>
      <c r="E20" s="4" t="s">
        <v>56</v>
      </c>
    </row>
    <row r="21" spans="1:5" x14ac:dyDescent="0.2">
      <c r="A21" s="5" t="s">
        <v>23</v>
      </c>
      <c r="B21" s="2">
        <f t="shared" si="0"/>
        <v>6.3888888888888884E-2</v>
      </c>
      <c r="C21" s="3">
        <v>8.5000000000000006E-2</v>
      </c>
      <c r="D21" s="3">
        <v>8.5000000000000006E-2</v>
      </c>
      <c r="E21" s="4" t="s">
        <v>56</v>
      </c>
    </row>
    <row r="22" spans="1:5" x14ac:dyDescent="0.2">
      <c r="A22" s="5" t="s">
        <v>24</v>
      </c>
      <c r="B22" s="2">
        <f t="shared" si="0"/>
        <v>6.3888888888888884E-2</v>
      </c>
      <c r="C22" s="3">
        <v>8.5000000000000006E-2</v>
      </c>
      <c r="D22" s="3">
        <v>8.5000000000000006E-2</v>
      </c>
      <c r="E22" s="4" t="s">
        <v>56</v>
      </c>
    </row>
    <row r="23" spans="1:5" x14ac:dyDescent="0.2">
      <c r="A23" s="5" t="s">
        <v>25</v>
      </c>
      <c r="B23" s="2">
        <f t="shared" si="0"/>
        <v>6.3888888888888884E-2</v>
      </c>
      <c r="C23" s="3">
        <v>8.5000000000000006E-2</v>
      </c>
      <c r="D23" s="3">
        <v>8.5000000000000006E-2</v>
      </c>
      <c r="E23" s="4" t="s">
        <v>56</v>
      </c>
    </row>
    <row r="24" spans="1:5" x14ac:dyDescent="0.2">
      <c r="A24" s="5" t="s">
        <v>26</v>
      </c>
      <c r="B24" s="2">
        <f t="shared" si="0"/>
        <v>6.3888888888888884E-2</v>
      </c>
      <c r="C24" s="3">
        <v>8.5000000000000006E-2</v>
      </c>
      <c r="D24" s="3">
        <v>8.5000000000000006E-2</v>
      </c>
      <c r="E24" s="4" t="s">
        <v>56</v>
      </c>
    </row>
    <row r="25" spans="1:5" x14ac:dyDescent="0.2">
      <c r="A25" s="5" t="s">
        <v>27</v>
      </c>
      <c r="B25" s="2">
        <f t="shared" si="0"/>
        <v>6.3888888888888884E-2</v>
      </c>
      <c r="C25" s="3">
        <v>8.5000000000000006E-2</v>
      </c>
      <c r="D25" s="3">
        <v>8.5000000000000006E-2</v>
      </c>
      <c r="E25" s="4" t="s">
        <v>56</v>
      </c>
    </row>
  </sheetData>
  <pageMargins left="0.7" right="0.7" top="0.75" bottom="0.75" header="0.3" footer="0.3"/>
  <ignoredErrors>
    <ignoredError sqref="A2:A10" numberStoredAsText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5.1640625" bestFit="1" customWidth="1"/>
    <col min="2" max="2" width="13.33203125" bestFit="1" customWidth="1"/>
    <col min="3" max="3" width="30" bestFit="1" customWidth="1"/>
    <col min="4" max="4" width="29.83203125" bestFit="1" customWidth="1"/>
    <col min="5" max="5" width="68.1640625" bestFit="1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f>0.124/3.6</f>
        <v>3.4444444444444444E-2</v>
      </c>
      <c r="C2" s="3">
        <v>0.17</v>
      </c>
      <c r="D2" s="3">
        <v>0.17</v>
      </c>
      <c r="E2" s="4" t="s">
        <v>55</v>
      </c>
    </row>
    <row r="3" spans="1:5" x14ac:dyDescent="0.2">
      <c r="A3" s="5" t="s">
        <v>5</v>
      </c>
      <c r="B3" s="2">
        <f t="shared" ref="B3:B25" si="0">0.124/3.6</f>
        <v>3.4444444444444444E-2</v>
      </c>
      <c r="C3" s="3">
        <v>0.17</v>
      </c>
      <c r="D3" s="3">
        <v>0.17</v>
      </c>
      <c r="E3" s="4" t="s">
        <v>55</v>
      </c>
    </row>
    <row r="4" spans="1:5" x14ac:dyDescent="0.2">
      <c r="A4" s="5" t="s">
        <v>6</v>
      </c>
      <c r="B4" s="2">
        <f t="shared" si="0"/>
        <v>3.4444444444444444E-2</v>
      </c>
      <c r="C4" s="3">
        <v>0.17</v>
      </c>
      <c r="D4" s="3">
        <v>0.17</v>
      </c>
      <c r="E4" s="4" t="s">
        <v>55</v>
      </c>
    </row>
    <row r="5" spans="1:5" x14ac:dyDescent="0.2">
      <c r="A5" s="5" t="s">
        <v>7</v>
      </c>
      <c r="B5" s="2">
        <f t="shared" si="0"/>
        <v>3.4444444444444444E-2</v>
      </c>
      <c r="C5" s="3">
        <v>0.17</v>
      </c>
      <c r="D5" s="3">
        <v>0.17</v>
      </c>
      <c r="E5" s="4" t="s">
        <v>55</v>
      </c>
    </row>
    <row r="6" spans="1:5" x14ac:dyDescent="0.2">
      <c r="A6" s="5" t="s">
        <v>8</v>
      </c>
      <c r="B6" s="2">
        <f t="shared" si="0"/>
        <v>3.4444444444444444E-2</v>
      </c>
      <c r="C6" s="3">
        <v>0.17</v>
      </c>
      <c r="D6" s="3">
        <v>0.17</v>
      </c>
      <c r="E6" s="4" t="s">
        <v>55</v>
      </c>
    </row>
    <row r="7" spans="1:5" x14ac:dyDescent="0.2">
      <c r="A7" s="5" t="s">
        <v>9</v>
      </c>
      <c r="B7" s="2">
        <f t="shared" si="0"/>
        <v>3.4444444444444444E-2</v>
      </c>
      <c r="C7" s="3">
        <v>0.17</v>
      </c>
      <c r="D7" s="3">
        <v>0.17</v>
      </c>
      <c r="E7" s="4" t="s">
        <v>55</v>
      </c>
    </row>
    <row r="8" spans="1:5" x14ac:dyDescent="0.2">
      <c r="A8" s="5" t="s">
        <v>10</v>
      </c>
      <c r="B8" s="2">
        <f t="shared" si="0"/>
        <v>3.4444444444444444E-2</v>
      </c>
      <c r="C8" s="3">
        <v>0.17</v>
      </c>
      <c r="D8" s="3">
        <v>0.17</v>
      </c>
      <c r="E8" s="4" t="s">
        <v>55</v>
      </c>
    </row>
    <row r="9" spans="1:5" x14ac:dyDescent="0.2">
      <c r="A9" s="5" t="s">
        <v>11</v>
      </c>
      <c r="B9" s="2">
        <f t="shared" si="0"/>
        <v>3.4444444444444444E-2</v>
      </c>
      <c r="C9" s="3">
        <v>0.17</v>
      </c>
      <c r="D9" s="3">
        <v>0.17</v>
      </c>
      <c r="E9" s="4" t="s">
        <v>55</v>
      </c>
    </row>
    <row r="10" spans="1:5" x14ac:dyDescent="0.2">
      <c r="A10" s="5" t="s">
        <v>12</v>
      </c>
      <c r="B10" s="2">
        <f t="shared" si="0"/>
        <v>3.4444444444444444E-2</v>
      </c>
      <c r="C10" s="3">
        <v>0.17</v>
      </c>
      <c r="D10" s="3">
        <v>0.17</v>
      </c>
      <c r="E10" s="4" t="s">
        <v>55</v>
      </c>
    </row>
    <row r="11" spans="1:5" x14ac:dyDescent="0.2">
      <c r="A11" s="5" t="s">
        <v>13</v>
      </c>
      <c r="B11" s="2">
        <f t="shared" si="0"/>
        <v>3.4444444444444444E-2</v>
      </c>
      <c r="C11" s="3">
        <v>0.17</v>
      </c>
      <c r="D11" s="3">
        <v>0.17</v>
      </c>
      <c r="E11" s="4" t="s">
        <v>55</v>
      </c>
    </row>
    <row r="12" spans="1:5" x14ac:dyDescent="0.2">
      <c r="A12" s="5" t="s">
        <v>14</v>
      </c>
      <c r="B12" s="2">
        <f t="shared" si="0"/>
        <v>3.4444444444444444E-2</v>
      </c>
      <c r="C12" s="3">
        <v>0.17</v>
      </c>
      <c r="D12" s="3">
        <v>0.17</v>
      </c>
      <c r="E12" s="4" t="s">
        <v>55</v>
      </c>
    </row>
    <row r="13" spans="1:5" x14ac:dyDescent="0.2">
      <c r="A13" s="5" t="s">
        <v>15</v>
      </c>
      <c r="B13" s="2">
        <f t="shared" si="0"/>
        <v>3.4444444444444444E-2</v>
      </c>
      <c r="C13" s="3">
        <v>0.17</v>
      </c>
      <c r="D13" s="3">
        <v>0.17</v>
      </c>
      <c r="E13" s="4" t="s">
        <v>55</v>
      </c>
    </row>
    <row r="14" spans="1:5" x14ac:dyDescent="0.2">
      <c r="A14" s="5" t="s">
        <v>16</v>
      </c>
      <c r="B14" s="2">
        <f t="shared" si="0"/>
        <v>3.4444444444444444E-2</v>
      </c>
      <c r="C14" s="3">
        <v>0.17</v>
      </c>
      <c r="D14" s="3">
        <v>0.17</v>
      </c>
      <c r="E14" s="4" t="s">
        <v>55</v>
      </c>
    </row>
    <row r="15" spans="1:5" x14ac:dyDescent="0.2">
      <c r="A15" s="5" t="s">
        <v>17</v>
      </c>
      <c r="B15" s="2">
        <f t="shared" si="0"/>
        <v>3.4444444444444444E-2</v>
      </c>
      <c r="C15" s="3">
        <v>0.17</v>
      </c>
      <c r="D15" s="3">
        <v>0.17</v>
      </c>
      <c r="E15" s="4" t="s">
        <v>55</v>
      </c>
    </row>
    <row r="16" spans="1:5" x14ac:dyDescent="0.2">
      <c r="A16" s="5" t="s">
        <v>18</v>
      </c>
      <c r="B16" s="2">
        <f t="shared" si="0"/>
        <v>3.4444444444444444E-2</v>
      </c>
      <c r="C16" s="3">
        <v>0.17</v>
      </c>
      <c r="D16" s="3">
        <v>0.17</v>
      </c>
      <c r="E16" s="4" t="s">
        <v>55</v>
      </c>
    </row>
    <row r="17" spans="1:5" x14ac:dyDescent="0.2">
      <c r="A17" s="5" t="s">
        <v>19</v>
      </c>
      <c r="B17" s="2">
        <f t="shared" si="0"/>
        <v>3.4444444444444444E-2</v>
      </c>
      <c r="C17" s="3">
        <v>0.17</v>
      </c>
      <c r="D17" s="3">
        <v>0.17</v>
      </c>
      <c r="E17" s="4" t="s">
        <v>55</v>
      </c>
    </row>
    <row r="18" spans="1:5" x14ac:dyDescent="0.2">
      <c r="A18" s="5" t="s">
        <v>20</v>
      </c>
      <c r="B18" s="2">
        <f t="shared" si="0"/>
        <v>3.4444444444444444E-2</v>
      </c>
      <c r="C18" s="3">
        <v>0.17</v>
      </c>
      <c r="D18" s="3">
        <v>0.17</v>
      </c>
      <c r="E18" s="4" t="s">
        <v>55</v>
      </c>
    </row>
    <row r="19" spans="1:5" x14ac:dyDescent="0.2">
      <c r="A19" s="5" t="s">
        <v>21</v>
      </c>
      <c r="B19" s="2">
        <f t="shared" si="0"/>
        <v>3.4444444444444444E-2</v>
      </c>
      <c r="C19" s="3">
        <v>0.17</v>
      </c>
      <c r="D19" s="3">
        <v>0.17</v>
      </c>
      <c r="E19" s="4" t="s">
        <v>55</v>
      </c>
    </row>
    <row r="20" spans="1:5" x14ac:dyDescent="0.2">
      <c r="A20" s="5" t="s">
        <v>22</v>
      </c>
      <c r="B20" s="2">
        <f t="shared" si="0"/>
        <v>3.4444444444444444E-2</v>
      </c>
      <c r="C20" s="3">
        <v>0.17</v>
      </c>
      <c r="D20" s="3">
        <v>0.17</v>
      </c>
      <c r="E20" s="4" t="s">
        <v>55</v>
      </c>
    </row>
    <row r="21" spans="1:5" x14ac:dyDescent="0.2">
      <c r="A21" s="5" t="s">
        <v>23</v>
      </c>
      <c r="B21" s="2">
        <f t="shared" si="0"/>
        <v>3.4444444444444444E-2</v>
      </c>
      <c r="C21" s="3">
        <v>0.17</v>
      </c>
      <c r="D21" s="3">
        <v>0.17</v>
      </c>
      <c r="E21" s="4" t="s">
        <v>55</v>
      </c>
    </row>
    <row r="22" spans="1:5" x14ac:dyDescent="0.2">
      <c r="A22" s="5" t="s">
        <v>24</v>
      </c>
      <c r="B22" s="2">
        <f t="shared" si="0"/>
        <v>3.4444444444444444E-2</v>
      </c>
      <c r="C22" s="3">
        <v>0.17</v>
      </c>
      <c r="D22" s="3">
        <v>0.17</v>
      </c>
      <c r="E22" s="4" t="s">
        <v>55</v>
      </c>
    </row>
    <row r="23" spans="1:5" x14ac:dyDescent="0.2">
      <c r="A23" s="5" t="s">
        <v>25</v>
      </c>
      <c r="B23" s="2">
        <f t="shared" si="0"/>
        <v>3.4444444444444444E-2</v>
      </c>
      <c r="C23" s="3">
        <v>0.17</v>
      </c>
      <c r="D23" s="3">
        <v>0.17</v>
      </c>
      <c r="E23" s="4" t="s">
        <v>55</v>
      </c>
    </row>
    <row r="24" spans="1:5" x14ac:dyDescent="0.2">
      <c r="A24" s="5" t="s">
        <v>26</v>
      </c>
      <c r="B24" s="2">
        <f t="shared" si="0"/>
        <v>3.4444444444444444E-2</v>
      </c>
      <c r="C24" s="3">
        <v>0.17</v>
      </c>
      <c r="D24" s="3">
        <v>0.17</v>
      </c>
      <c r="E24" s="4" t="s">
        <v>55</v>
      </c>
    </row>
    <row r="25" spans="1:5" x14ac:dyDescent="0.2">
      <c r="A25" s="5" t="s">
        <v>27</v>
      </c>
      <c r="B25" s="2">
        <f t="shared" si="0"/>
        <v>3.4444444444444444E-2</v>
      </c>
      <c r="C25" s="3">
        <v>0.17</v>
      </c>
      <c r="D25" s="3">
        <v>0.17</v>
      </c>
      <c r="E25" s="4" t="s">
        <v>55</v>
      </c>
    </row>
  </sheetData>
  <pageMargins left="0.7" right="0.7" top="0.75" bottom="0.75" header="0.3" footer="0.3"/>
  <ignoredErrors>
    <ignoredError sqref="A2:A25" numberStoredAsText="1"/>
  </ignoredError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workbookViewId="0">
      <selection sqref="A1:E25"/>
    </sheetView>
  </sheetViews>
  <sheetFormatPr baseColWidth="10" defaultColWidth="8.83203125" defaultRowHeight="15" x14ac:dyDescent="0.2"/>
  <cols>
    <col min="1" max="1" width="5.1640625" bestFit="1" customWidth="1"/>
    <col min="2" max="2" width="14" bestFit="1" customWidth="1"/>
    <col min="3" max="3" width="30" bestFit="1" customWidth="1"/>
    <col min="4" max="4" width="29.83203125" bestFit="1" customWidth="1"/>
    <col min="5" max="5" width="68.1640625" bestFit="1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v>0</v>
      </c>
      <c r="C2" s="3">
        <v>0.6</v>
      </c>
      <c r="D2" s="3">
        <v>0.6</v>
      </c>
      <c r="E2" s="4" t="s">
        <v>1</v>
      </c>
    </row>
    <row r="3" spans="1:5" x14ac:dyDescent="0.2">
      <c r="A3" s="5" t="s">
        <v>5</v>
      </c>
      <c r="B3" s="2">
        <v>0</v>
      </c>
      <c r="C3" s="3">
        <v>0.6</v>
      </c>
      <c r="D3" s="3">
        <v>0.6</v>
      </c>
      <c r="E3" s="4" t="s">
        <v>28</v>
      </c>
    </row>
    <row r="4" spans="1:5" x14ac:dyDescent="0.2">
      <c r="A4" s="5" t="s">
        <v>6</v>
      </c>
      <c r="B4" s="2">
        <v>0</v>
      </c>
      <c r="C4" s="3">
        <v>0.6</v>
      </c>
      <c r="D4" s="3">
        <v>0.6</v>
      </c>
      <c r="E4" s="4" t="s">
        <v>29</v>
      </c>
    </row>
    <row r="5" spans="1:5" x14ac:dyDescent="0.2">
      <c r="A5" s="5" t="s">
        <v>7</v>
      </c>
      <c r="B5" s="2">
        <v>0</v>
      </c>
      <c r="C5" s="3">
        <v>0.6</v>
      </c>
      <c r="D5" s="3">
        <v>0.6</v>
      </c>
      <c r="E5" s="4" t="s">
        <v>30</v>
      </c>
    </row>
    <row r="6" spans="1:5" x14ac:dyDescent="0.2">
      <c r="A6" s="5" t="s">
        <v>8</v>
      </c>
      <c r="B6" s="2">
        <v>0</v>
      </c>
      <c r="C6" s="3">
        <v>0.6</v>
      </c>
      <c r="D6" s="3">
        <v>0.6</v>
      </c>
      <c r="E6" s="4" t="s">
        <v>31</v>
      </c>
    </row>
    <row r="7" spans="1:5" x14ac:dyDescent="0.2">
      <c r="A7" s="5" t="s">
        <v>9</v>
      </c>
      <c r="B7" s="2">
        <v>0</v>
      </c>
      <c r="C7" s="3">
        <v>0.6</v>
      </c>
      <c r="D7" s="3">
        <v>0.6</v>
      </c>
      <c r="E7" s="4" t="s">
        <v>32</v>
      </c>
    </row>
    <row r="8" spans="1:5" x14ac:dyDescent="0.2">
      <c r="A8" s="5" t="s">
        <v>10</v>
      </c>
      <c r="B8" s="2">
        <v>0</v>
      </c>
      <c r="C8" s="3">
        <v>0.6</v>
      </c>
      <c r="D8" s="3">
        <v>0.6</v>
      </c>
      <c r="E8" s="4" t="s">
        <v>33</v>
      </c>
    </row>
    <row r="9" spans="1:5" x14ac:dyDescent="0.2">
      <c r="A9" s="5" t="s">
        <v>11</v>
      </c>
      <c r="B9" s="2">
        <v>0</v>
      </c>
      <c r="C9" s="3">
        <v>0.6</v>
      </c>
      <c r="D9" s="3">
        <v>0.6</v>
      </c>
      <c r="E9" s="4" t="s">
        <v>34</v>
      </c>
    </row>
    <row r="10" spans="1:5" x14ac:dyDescent="0.2">
      <c r="A10" s="5" t="s">
        <v>12</v>
      </c>
      <c r="B10" s="2">
        <v>0</v>
      </c>
      <c r="C10" s="3">
        <v>0.6</v>
      </c>
      <c r="D10" s="3">
        <v>0.6</v>
      </c>
      <c r="E10" s="4" t="s">
        <v>35</v>
      </c>
    </row>
    <row r="11" spans="1:5" x14ac:dyDescent="0.2">
      <c r="A11" s="5" t="s">
        <v>13</v>
      </c>
      <c r="B11" s="2">
        <v>0</v>
      </c>
      <c r="C11" s="3">
        <v>0.6</v>
      </c>
      <c r="D11" s="3">
        <v>0.6</v>
      </c>
      <c r="E11" s="4" t="s">
        <v>36</v>
      </c>
    </row>
    <row r="12" spans="1:5" x14ac:dyDescent="0.2">
      <c r="A12" s="5" t="s">
        <v>14</v>
      </c>
      <c r="B12" s="2">
        <v>0</v>
      </c>
      <c r="C12" s="3">
        <v>0.6</v>
      </c>
      <c r="D12" s="3">
        <v>0.6</v>
      </c>
      <c r="E12" s="4" t="s">
        <v>37</v>
      </c>
    </row>
    <row r="13" spans="1:5" x14ac:dyDescent="0.2">
      <c r="A13" s="5" t="s">
        <v>15</v>
      </c>
      <c r="B13" s="2">
        <v>0</v>
      </c>
      <c r="C13" s="3">
        <v>0.6</v>
      </c>
      <c r="D13" s="3">
        <v>0.6</v>
      </c>
      <c r="E13" s="4" t="s">
        <v>38</v>
      </c>
    </row>
    <row r="14" spans="1:5" x14ac:dyDescent="0.2">
      <c r="A14" s="5" t="s">
        <v>16</v>
      </c>
      <c r="B14" s="2">
        <v>0</v>
      </c>
      <c r="C14" s="3">
        <v>0.6</v>
      </c>
      <c r="D14" s="3">
        <v>0.6</v>
      </c>
      <c r="E14" s="4" t="s">
        <v>39</v>
      </c>
    </row>
    <row r="15" spans="1:5" x14ac:dyDescent="0.2">
      <c r="A15" s="5" t="s">
        <v>17</v>
      </c>
      <c r="B15" s="2">
        <v>0</v>
      </c>
      <c r="C15" s="3">
        <v>0.6</v>
      </c>
      <c r="D15" s="3">
        <v>0.6</v>
      </c>
      <c r="E15" s="4" t="s">
        <v>40</v>
      </c>
    </row>
    <row r="16" spans="1:5" x14ac:dyDescent="0.2">
      <c r="A16" s="5" t="s">
        <v>18</v>
      </c>
      <c r="B16" s="2">
        <v>0</v>
      </c>
      <c r="C16" s="3">
        <v>0.6</v>
      </c>
      <c r="D16" s="3">
        <v>0.6</v>
      </c>
      <c r="E16" s="4" t="s">
        <v>41</v>
      </c>
    </row>
    <row r="17" spans="1:5" x14ac:dyDescent="0.2">
      <c r="A17" s="5" t="s">
        <v>19</v>
      </c>
      <c r="B17" s="2">
        <v>0</v>
      </c>
      <c r="C17" s="3">
        <v>0.6</v>
      </c>
      <c r="D17" s="3">
        <v>0.6</v>
      </c>
      <c r="E17" s="4" t="s">
        <v>42</v>
      </c>
    </row>
    <row r="18" spans="1:5" x14ac:dyDescent="0.2">
      <c r="A18" s="5" t="s">
        <v>20</v>
      </c>
      <c r="B18" s="2">
        <v>0</v>
      </c>
      <c r="C18" s="3">
        <v>0.6</v>
      </c>
      <c r="D18" s="3">
        <v>0.6</v>
      </c>
      <c r="E18" s="4" t="s">
        <v>43</v>
      </c>
    </row>
    <row r="19" spans="1:5" x14ac:dyDescent="0.2">
      <c r="A19" s="5" t="s">
        <v>21</v>
      </c>
      <c r="B19" s="2">
        <v>0</v>
      </c>
      <c r="C19" s="3">
        <v>0.6</v>
      </c>
      <c r="D19" s="3">
        <v>0.6</v>
      </c>
      <c r="E19" s="4" t="s">
        <v>44</v>
      </c>
    </row>
    <row r="20" spans="1:5" x14ac:dyDescent="0.2">
      <c r="A20" s="5" t="s">
        <v>22</v>
      </c>
      <c r="B20" s="2">
        <v>0</v>
      </c>
      <c r="C20" s="3">
        <v>0.6</v>
      </c>
      <c r="D20" s="3">
        <v>0.6</v>
      </c>
      <c r="E20" s="4" t="s">
        <v>45</v>
      </c>
    </row>
    <row r="21" spans="1:5" x14ac:dyDescent="0.2">
      <c r="A21" s="5" t="s">
        <v>23</v>
      </c>
      <c r="B21" s="2">
        <v>0</v>
      </c>
      <c r="C21" s="3">
        <v>0.6</v>
      </c>
      <c r="D21" s="3">
        <v>0.6</v>
      </c>
      <c r="E21" s="4" t="s">
        <v>46</v>
      </c>
    </row>
    <row r="22" spans="1:5" x14ac:dyDescent="0.2">
      <c r="A22" s="5" t="s">
        <v>24</v>
      </c>
      <c r="B22" s="2">
        <v>0</v>
      </c>
      <c r="C22" s="3">
        <v>0.6</v>
      </c>
      <c r="D22" s="3">
        <v>0.6</v>
      </c>
      <c r="E22" s="4" t="s">
        <v>47</v>
      </c>
    </row>
    <row r="23" spans="1:5" x14ac:dyDescent="0.2">
      <c r="A23" s="5" t="s">
        <v>25</v>
      </c>
      <c r="B23" s="2">
        <v>0</v>
      </c>
      <c r="C23" s="3">
        <v>0.6</v>
      </c>
      <c r="D23" s="3">
        <v>0.6</v>
      </c>
      <c r="E23" s="4" t="s">
        <v>48</v>
      </c>
    </row>
    <row r="24" spans="1:5" x14ac:dyDescent="0.2">
      <c r="A24" s="5" t="s">
        <v>26</v>
      </c>
      <c r="B24" s="2">
        <v>0</v>
      </c>
      <c r="C24" s="3">
        <v>0.6</v>
      </c>
      <c r="D24" s="3">
        <v>0.6</v>
      </c>
      <c r="E24" s="4" t="s">
        <v>49</v>
      </c>
    </row>
    <row r="25" spans="1:5" x14ac:dyDescent="0.2">
      <c r="A25" s="5" t="s">
        <v>27</v>
      </c>
      <c r="B25" s="2">
        <v>0</v>
      </c>
      <c r="C25" s="3">
        <v>0.6</v>
      </c>
      <c r="D25" s="3">
        <v>0.6</v>
      </c>
      <c r="E25" s="4" t="s">
        <v>50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GRID</vt:lpstr>
      <vt:lpstr>WOOD</vt:lpstr>
      <vt:lpstr>WETBIOMASS</vt:lpstr>
      <vt:lpstr>DRYBIOMASS</vt:lpstr>
      <vt:lpstr>COAL</vt:lpstr>
      <vt:lpstr>OIL</vt:lpstr>
      <vt:lpstr>NATURALGAS</vt:lpstr>
      <vt:lpstr>BIOGAS</vt:lpstr>
      <vt:lpstr>SOLAR</vt:lpstr>
      <vt:lpstr>HYDROGEN</vt:lpstr>
      <vt:lpstr>ENERGY_CARRIERS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Zhongming Shi</cp:lastModifiedBy>
  <dcterms:created xsi:type="dcterms:W3CDTF">2021-09-30T08:02:09Z</dcterms:created>
  <dcterms:modified xsi:type="dcterms:W3CDTF">2024-03-27T13:46:45Z</dcterms:modified>
</cp:coreProperties>
</file>