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CH\lifecycle\"/>
    </mc:Choice>
  </mc:AlternateContent>
  <bookViews>
    <workbookView xWindow="0" yWindow="470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D3" i="5" l="1"/>
  <c r="D2" i="5"/>
  <c r="D5" i="5" l="1"/>
  <c r="D6" i="5"/>
  <c r="C6" i="5"/>
  <c r="D7" i="5"/>
  <c r="D8" i="5"/>
  <c r="E3" i="5" l="1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<sst xmlns="http://schemas.openxmlformats.org/spreadsheetml/2006/main" count="175" uniqueCount="72">
  <si>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</si>
  <si>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</si>
  <si>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</si>
  <si>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</si>
  <si>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</si>
  <si>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</si>
  <si>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</si>
  <si>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</si>
  <si>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</si>
  <si>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</si>
  <si>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</si>
  <si>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</si>
  <si>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</si>
  <si>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</si>
  <si>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</si>
  <si>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</si>
  <si>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</si>
  <si>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</si>
  <si>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coal-fired furnace</t>
  </si>
  <si>
    <t>oil-fired boiler</t>
  </si>
  <si>
    <t>electrical boiler</t>
  </si>
  <si>
    <t>wood-furnace</t>
  </si>
  <si>
    <t>T6</t>
  </si>
  <si>
    <t>T7</t>
  </si>
  <si>
    <t>T8</t>
  </si>
  <si>
    <t>T9</t>
  </si>
  <si>
    <t>PV panel - monocrystalline roof top</t>
  </si>
  <si>
    <t>Swiss consumer energy mix 70% + 30% PV</t>
  </si>
  <si>
    <t>Swiss consumer energy mix</t>
  </si>
  <si>
    <t>district cooling network - Lakewater/water</t>
  </si>
  <si>
    <t>heatpump - air/air (COP 2.7)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</si>
  <si>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</si>
  <si>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</si>
  <si>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</si>
  <si>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</si>
  <si>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</si>
  <si>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</si>
  <si>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</si>
  <si>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</si>
  <si>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</si>
  <si>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</si>
  <si>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</si>
  <si>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</si>
  <si>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OIL</t>
  </si>
  <si>
    <t>COAL</t>
  </si>
  <si>
    <t>NG</t>
  </si>
  <si>
    <t>WOOD</t>
  </si>
  <si>
    <t>SC</t>
  </si>
  <si>
    <t>reference</t>
  </si>
  <si>
    <t>KBOB 2019, costs in USD-2015</t>
  </si>
  <si>
    <t>natural gas-fired boiler</t>
  </si>
  <si>
    <t>bio gas-fired boiler</t>
  </si>
  <si>
    <t>T21</t>
  </si>
  <si>
    <t>from CEA, costs in USD-2015</t>
  </si>
  <si>
    <t>Natural Gas</t>
  </si>
  <si>
    <t>from CEA, costs in USD-2015,</t>
  </si>
  <si>
    <t>Electricity</t>
  </si>
  <si>
    <t>Solar</t>
  </si>
  <si>
    <t>SOLAR</t>
  </si>
  <si>
    <t>Oil</t>
  </si>
  <si>
    <t>Coal</t>
  </si>
  <si>
    <t>Wood</t>
  </si>
  <si>
    <t>Biogas</t>
  </si>
  <si>
    <t>BIOGAS</t>
  </si>
  <si>
    <t>KBOB 2009/1:2016, ID 41.004/41.005 (average)</t>
  </si>
  <si>
    <t>KBOB 2009/1:2016, ID 41.006 Stückholz (average)</t>
  </si>
  <si>
    <t>KBOB 2009/1:2016, ID 41.009 Biogas</t>
  </si>
  <si>
    <t>KBOB 2009/1:2016, ID 41.002 Erdgas</t>
  </si>
  <si>
    <t>KBOB 2009/1:2016, ID 45.020 CH-Verbrauchermix</t>
  </si>
  <si>
    <t>KBOB 2009/1:2016, ID 41.001 Heizöl</t>
  </si>
  <si>
    <t>KBOB 2009/1:2016, ID 45.020 CH-Verbrauchermix, costs in USD-2015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</si>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</sst>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zoomScale="80" zoomScaleNormal="80" workbookViewId="0">
      <selection activeCell="C12" sqref="C12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10.26953125" bestFit="1" customWidth="1"/>
  </cols>
  <sheetData>
    <row r="1" spans="1:5" x14ac:dyDescent="0.35">
      <c r="A1" s="3" t="s">
        <v>0</v>
      </c>
      <c r="B1" s="2" t="s">
        <v>3</v>
      </c>
      <c r="C1" s="2" t="s">
        <v>41</v>
      </c>
      <c r="D1" s="2" t="s">
        <v>42</v>
      </c>
      <c r="E1" s="11" t="s">
        <v>48</v>
      </c>
    </row>
    <row r="2" spans="1:5" x14ac:dyDescent="0.35">
      <c r="A2" s="3" t="s">
        <v>13</v>
      </c>
      <c r="B2" s="6" t="s">
        <v>5</v>
      </c>
      <c r="C2" s="6" t="s">
        <v>71</v>
      </c>
      <c r="D2" s="9">
        <v>0</v>
      </c>
      <c r="E2" s="12" t="s">
        <v>49</v>
      </c>
    </row>
    <row r="3" spans="1:5" x14ac:dyDescent="0.35">
      <c r="A3" s="3" t="s">
        <v>19</v>
      </c>
      <c r="B3" s="8" t="s">
        <v>6</v>
      </c>
      <c r="C3" s="8" t="s">
        <v>43</v>
      </c>
      <c r="D3" s="13">
        <v>0.8</v>
      </c>
      <c r="E3" s="12" t="s">
        <v>49</v>
      </c>
    </row>
    <row r="4" spans="1:5" x14ac:dyDescent="0.35">
      <c r="A4" s="3" t="s">
        <v>18</v>
      </c>
      <c r="B4" s="6" t="s">
        <v>7</v>
      </c>
      <c r="C4" s="8" t="s">
        <v>44</v>
      </c>
      <c r="D4" s="13">
        <v>0.6</v>
      </c>
      <c r="E4" s="12" t="s">
        <v>49</v>
      </c>
    </row>
    <row r="5" spans="1:5" x14ac:dyDescent="0.35">
      <c r="A5" s="3" t="s">
        <v>50</v>
      </c>
      <c r="B5" s="6" t="s">
        <v>8</v>
      </c>
      <c r="C5" s="8" t="s">
        <v>45</v>
      </c>
      <c r="D5" s="13">
        <v>0.8</v>
      </c>
      <c r="E5" s="12" t="s">
        <v>49</v>
      </c>
    </row>
    <row r="6" spans="1:5" x14ac:dyDescent="0.35">
      <c r="A6" s="3" t="s">
        <v>20</v>
      </c>
      <c r="B6" s="6" t="s">
        <v>9</v>
      </c>
      <c r="C6" s="6" t="s">
        <v>40</v>
      </c>
      <c r="D6" s="13">
        <v>0.9</v>
      </c>
      <c r="E6" s="12" t="s">
        <v>49</v>
      </c>
    </row>
    <row r="7" spans="1:5" x14ac:dyDescent="0.35">
      <c r="A7" s="3" t="s">
        <v>21</v>
      </c>
      <c r="B7" s="6" t="s">
        <v>10</v>
      </c>
      <c r="C7" s="8" t="s">
        <v>46</v>
      </c>
      <c r="D7" s="13">
        <v>0.6</v>
      </c>
      <c r="E7" s="12" t="s">
        <v>49</v>
      </c>
    </row>
    <row r="8" spans="1:5" x14ac:dyDescent="0.35">
      <c r="A8" s="3" t="s">
        <v>16</v>
      </c>
      <c r="B8" s="8" t="s">
        <v>22</v>
      </c>
      <c r="C8" s="6" t="s">
        <v>40</v>
      </c>
      <c r="D8" s="13">
        <v>4</v>
      </c>
      <c r="E8" s="12" t="s">
        <v>49</v>
      </c>
    </row>
    <row r="9" spans="1:5" x14ac:dyDescent="0.35">
      <c r="A9" s="3" t="s">
        <v>14</v>
      </c>
      <c r="B9" s="6" t="s">
        <v>23</v>
      </c>
      <c r="C9" s="6" t="s">
        <v>58</v>
      </c>
      <c r="D9" s="13">
        <v>0.7</v>
      </c>
      <c r="E9" s="12" t="s">
        <v>49</v>
      </c>
    </row>
    <row r="10" spans="1:5" x14ac:dyDescent="0.35">
      <c r="A10" s="3" t="s">
        <v>30</v>
      </c>
      <c r="B10" s="6" t="s">
        <v>24</v>
      </c>
      <c r="C10" s="6" t="s">
        <v>40</v>
      </c>
      <c r="D10" s="13">
        <v>2.7</v>
      </c>
      <c r="E10" s="12" t="s">
        <v>49</v>
      </c>
    </row>
    <row r="11" spans="1:5" x14ac:dyDescent="0.35">
      <c r="A11" s="3" t="s">
        <v>17</v>
      </c>
      <c r="B11" s="2" t="s">
        <v>25</v>
      </c>
      <c r="C11" s="6" t="s">
        <v>40</v>
      </c>
      <c r="D11" s="13">
        <v>3</v>
      </c>
      <c r="E11" s="12" t="s">
        <v>49</v>
      </c>
    </row>
    <row r="12" spans="1:5" x14ac:dyDescent="0.35">
      <c r="A12" s="5" t="s">
        <v>51</v>
      </c>
      <c r="B12" s="11" t="s">
        <v>52</v>
      </c>
      <c r="C12" s="2" t="s">
        <v>63</v>
      </c>
      <c r="D12" s="13">
        <v>0.8</v>
      </c>
      <c r="E12" s="12" t="s">
        <v>53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C12" sqref="C12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31" customWidth="1"/>
  </cols>
  <sheetData>
    <row r="1" spans="1:5" x14ac:dyDescent="0.35">
      <c r="A1" s="3" t="s">
        <v>0</v>
      </c>
      <c r="B1" s="2" t="s">
        <v>3</v>
      </c>
      <c r="C1" s="2" t="s">
        <v>34</v>
      </c>
      <c r="D1" s="2" t="s">
        <v>35</v>
      </c>
      <c r="E1" s="11" t="s">
        <v>48</v>
      </c>
    </row>
    <row r="2" spans="1:5" x14ac:dyDescent="0.35">
      <c r="A2" s="3" t="s">
        <v>13</v>
      </c>
      <c r="B2" s="4" t="s">
        <v>5</v>
      </c>
      <c r="C2" s="6" t="s">
        <v>71</v>
      </c>
      <c r="D2" s="9">
        <v>0</v>
      </c>
      <c r="E2" s="12" t="s">
        <v>49</v>
      </c>
    </row>
    <row r="3" spans="1:5" x14ac:dyDescent="0.35">
      <c r="A3" s="3" t="s">
        <v>19</v>
      </c>
      <c r="B3" s="4" t="s">
        <v>6</v>
      </c>
      <c r="C3" s="8" t="s">
        <v>43</v>
      </c>
      <c r="D3" s="13">
        <v>0.8</v>
      </c>
      <c r="E3" s="12" t="s">
        <v>49</v>
      </c>
    </row>
    <row r="4" spans="1:5" x14ac:dyDescent="0.35">
      <c r="A4" s="3" t="s">
        <v>18</v>
      </c>
      <c r="B4" s="4" t="s">
        <v>7</v>
      </c>
      <c r="C4" s="8" t="s">
        <v>44</v>
      </c>
      <c r="D4" s="13">
        <v>0.6</v>
      </c>
      <c r="E4" s="12" t="s">
        <v>49</v>
      </c>
    </row>
    <row r="5" spans="1:5" x14ac:dyDescent="0.35">
      <c r="A5" s="3" t="s">
        <v>50</v>
      </c>
      <c r="B5" s="4" t="s">
        <v>8</v>
      </c>
      <c r="C5" s="8" t="s">
        <v>45</v>
      </c>
      <c r="D5" s="13">
        <v>0.8</v>
      </c>
      <c r="E5" s="12" t="s">
        <v>49</v>
      </c>
    </row>
    <row r="6" spans="1:5" x14ac:dyDescent="0.35">
      <c r="A6" s="3" t="s">
        <v>20</v>
      </c>
      <c r="B6" s="4" t="s">
        <v>9</v>
      </c>
      <c r="C6" s="6" t="s">
        <v>40</v>
      </c>
      <c r="D6" s="13">
        <v>0.9</v>
      </c>
      <c r="E6" s="12" t="s">
        <v>49</v>
      </c>
    </row>
    <row r="7" spans="1:5" x14ac:dyDescent="0.35">
      <c r="A7" s="3" t="s">
        <v>21</v>
      </c>
      <c r="B7" s="4" t="s">
        <v>10</v>
      </c>
      <c r="C7" s="8" t="s">
        <v>46</v>
      </c>
      <c r="D7" s="13">
        <v>0.6</v>
      </c>
      <c r="E7" s="12" t="s">
        <v>49</v>
      </c>
    </row>
    <row r="8" spans="1:5" x14ac:dyDescent="0.35">
      <c r="A8" s="3" t="s">
        <v>16</v>
      </c>
      <c r="B8" s="2" t="s">
        <v>22</v>
      </c>
      <c r="C8" s="6" t="s">
        <v>40</v>
      </c>
      <c r="D8" s="13">
        <v>4</v>
      </c>
      <c r="E8" s="12" t="s">
        <v>49</v>
      </c>
    </row>
    <row r="9" spans="1:5" x14ac:dyDescent="0.35">
      <c r="A9" s="3" t="s">
        <v>14</v>
      </c>
      <c r="B9" s="2" t="s">
        <v>23</v>
      </c>
      <c r="C9" s="6" t="s">
        <v>47</v>
      </c>
      <c r="D9" s="13">
        <v>0.7</v>
      </c>
      <c r="E9" s="12" t="s">
        <v>49</v>
      </c>
    </row>
    <row r="10" spans="1:5" x14ac:dyDescent="0.35">
      <c r="A10" s="3" t="s">
        <v>15</v>
      </c>
      <c r="B10" s="2" t="s">
        <v>24</v>
      </c>
      <c r="C10" s="6" t="s">
        <v>40</v>
      </c>
      <c r="D10" s="13">
        <v>2.7</v>
      </c>
      <c r="E10" s="12" t="s">
        <v>49</v>
      </c>
    </row>
    <row r="11" spans="1:5" x14ac:dyDescent="0.35">
      <c r="A11" s="3" t="s">
        <v>17</v>
      </c>
      <c r="B11" s="2" t="s">
        <v>25</v>
      </c>
      <c r="C11" s="6" t="s">
        <v>40</v>
      </c>
      <c r="D11" s="13">
        <v>3</v>
      </c>
      <c r="E11" s="12" t="s">
        <v>49</v>
      </c>
    </row>
    <row r="12" spans="1:5" x14ac:dyDescent="0.35">
      <c r="A12" s="3" t="s">
        <v>51</v>
      </c>
      <c r="B12" s="2" t="s">
        <v>52</v>
      </c>
      <c r="C12" s="2" t="s">
        <v>63</v>
      </c>
      <c r="D12" s="13">
        <v>0.8</v>
      </c>
      <c r="E12" s="12" t="s">
        <v>53</v>
      </c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10.26953125" bestFit="1" customWidth="1"/>
  </cols>
  <sheetData>
    <row r="1" spans="1:5" x14ac:dyDescent="0.35">
      <c r="A1" s="1" t="s">
        <v>0</v>
      </c>
      <c r="B1" s="2" t="s">
        <v>3</v>
      </c>
      <c r="C1" s="2" t="s">
        <v>36</v>
      </c>
      <c r="D1" s="2" t="s">
        <v>37</v>
      </c>
      <c r="E1" s="11" t="s">
        <v>48</v>
      </c>
    </row>
    <row r="2" spans="1:5" x14ac:dyDescent="0.35">
      <c r="A2" s="1" t="s">
        <v>4</v>
      </c>
      <c r="B2" s="4" t="s">
        <v>5</v>
      </c>
      <c r="C2" s="6" t="s">
        <v>71</v>
      </c>
      <c r="D2" s="6">
        <v>0</v>
      </c>
      <c r="E2" s="12" t="s">
        <v>49</v>
      </c>
    </row>
    <row r="3" spans="1:5" x14ac:dyDescent="0.35">
      <c r="A3" s="1" t="s">
        <v>11</v>
      </c>
      <c r="B3" s="4" t="s">
        <v>7</v>
      </c>
      <c r="C3" s="8" t="s">
        <v>40</v>
      </c>
      <c r="D3" s="8">
        <v>2.7</v>
      </c>
      <c r="E3" s="12" t="s">
        <v>49</v>
      </c>
    </row>
    <row r="4" spans="1:5" x14ac:dyDescent="0.35">
      <c r="A4" s="1" t="s">
        <v>12</v>
      </c>
      <c r="B4" s="4" t="s">
        <v>8</v>
      </c>
      <c r="C4" s="8" t="s">
        <v>40</v>
      </c>
      <c r="D4" s="8">
        <v>3</v>
      </c>
      <c r="E4" s="12" t="s">
        <v>49</v>
      </c>
    </row>
    <row r="5" spans="1:5" x14ac:dyDescent="0.35">
      <c r="A5" s="1" t="s">
        <v>29</v>
      </c>
      <c r="B5" s="4" t="s">
        <v>9</v>
      </c>
      <c r="C5" s="6" t="s">
        <v>40</v>
      </c>
      <c r="D5" s="6">
        <v>3.2</v>
      </c>
      <c r="E5" s="12" t="s">
        <v>49</v>
      </c>
    </row>
    <row r="6" spans="1:5" x14ac:dyDescent="0.35">
      <c r="A6" s="1" t="s">
        <v>33</v>
      </c>
      <c r="B6" s="7" t="s">
        <v>10</v>
      </c>
      <c r="C6" s="8" t="s">
        <v>40</v>
      </c>
      <c r="D6" s="8">
        <v>2.8</v>
      </c>
      <c r="E6" s="12" t="s">
        <v>49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5" sqref="D15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0.26953125" bestFit="1" customWidth="1"/>
  </cols>
  <sheetData>
    <row r="1" spans="1:5" x14ac:dyDescent="0.35">
      <c r="A1" s="1" t="s">
        <v>0</v>
      </c>
      <c r="B1" s="2" t="s">
        <v>3</v>
      </c>
      <c r="C1" s="2" t="s">
        <v>39</v>
      </c>
      <c r="D1" s="2" t="s">
        <v>38</v>
      </c>
      <c r="E1" s="11" t="s">
        <v>48</v>
      </c>
    </row>
    <row r="2" spans="1:5" x14ac:dyDescent="0.35">
      <c r="A2" s="3" t="s">
        <v>4</v>
      </c>
      <c r="B2" s="4" t="s">
        <v>5</v>
      </c>
      <c r="C2" s="4" t="s">
        <v>71</v>
      </c>
      <c r="D2" s="4">
        <v>0</v>
      </c>
      <c r="E2" s="12" t="s">
        <v>49</v>
      </c>
    </row>
    <row r="3" spans="1:5" x14ac:dyDescent="0.35">
      <c r="A3" s="5" t="s">
        <v>28</v>
      </c>
      <c r="B3" s="4" t="s">
        <v>6</v>
      </c>
      <c r="C3" s="4" t="s">
        <v>40</v>
      </c>
      <c r="D3" s="4">
        <v>0.99</v>
      </c>
      <c r="E3" s="12" t="s">
        <v>70</v>
      </c>
    </row>
    <row r="4" spans="1:5" x14ac:dyDescent="0.35">
      <c r="A4" s="5" t="s">
        <v>26</v>
      </c>
      <c r="B4" s="4" t="s">
        <v>7</v>
      </c>
      <c r="C4" s="4" t="s">
        <v>58</v>
      </c>
      <c r="D4" s="4">
        <v>0.99</v>
      </c>
      <c r="E4" s="12" t="s">
        <v>49</v>
      </c>
    </row>
    <row r="5" spans="1:5" x14ac:dyDescent="0.35">
      <c r="A5" s="5" t="s">
        <v>27</v>
      </c>
      <c r="B5" s="4" t="s">
        <v>9</v>
      </c>
      <c r="C5" s="4" t="s">
        <v>40</v>
      </c>
      <c r="D5" s="4">
        <v>0.99</v>
      </c>
      <c r="E5" s="12" t="s">
        <v>49</v>
      </c>
    </row>
    <row r="6" spans="1:5" x14ac:dyDescent="0.35">
      <c r="A6" s="5" t="s">
        <v>32</v>
      </c>
      <c r="B6" s="7" t="s">
        <v>22</v>
      </c>
      <c r="C6" s="4" t="s">
        <v>40</v>
      </c>
      <c r="D6" s="4">
        <v>0.99</v>
      </c>
      <c r="E6" s="12" t="s">
        <v>49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50" zoomScaleNormal="150" workbookViewId="0">
      <selection activeCell="D21" sqref="D21"/>
    </sheetView>
  </sheetViews>
  <sheetFormatPr defaultRowHeight="14.5" x14ac:dyDescent="0.35"/>
  <cols>
    <col min="1" max="1" width="18" customWidth="1"/>
    <col min="2" max="2" width="9.7265625" customWidth="1"/>
    <col min="6" max="6" width="45.7265625" bestFit="1" customWidth="1"/>
  </cols>
  <sheetData>
    <row r="1" spans="1:6" x14ac:dyDescent="0.35">
      <c r="A1" s="1" t="s">
        <v>0</v>
      </c>
      <c r="B1" s="2" t="s">
        <v>3</v>
      </c>
      <c r="C1" s="2" t="s">
        <v>1</v>
      </c>
      <c r="D1" s="2" t="s">
        <v>2</v>
      </c>
      <c r="E1" s="2" t="s">
        <v>31</v>
      </c>
      <c r="F1" s="2" t="s">
        <v>48</v>
      </c>
    </row>
    <row r="2" spans="1:6" x14ac:dyDescent="0.35">
      <c r="A2" s="1" t="s">
        <v>54</v>
      </c>
      <c r="B2" s="2" t="s">
        <v>45</v>
      </c>
      <c r="C2" s="2">
        <v>1.06</v>
      </c>
      <c r="D2" s="2">
        <f>0.228/3.6</f>
        <v>6.3333333333333339E-2</v>
      </c>
      <c r="E2" s="2">
        <v>1.6860067999999999E-2</v>
      </c>
      <c r="F2" s="2" t="s">
        <v>67</v>
      </c>
    </row>
    <row r="3" spans="1:6" x14ac:dyDescent="0.35">
      <c r="A3" s="1" t="s">
        <v>56</v>
      </c>
      <c r="B3" s="2" t="s">
        <v>40</v>
      </c>
      <c r="C3" s="6">
        <v>2.52</v>
      </c>
      <c r="D3" s="6">
        <f>0.102/3.6</f>
        <v>2.8333333333333332E-2</v>
      </c>
      <c r="E3" s="10">
        <f>0.2*1.1</f>
        <v>0.22000000000000003</v>
      </c>
      <c r="F3" s="2" t="s">
        <v>68</v>
      </c>
    </row>
    <row r="4" spans="1:6" x14ac:dyDescent="0.35">
      <c r="A4" s="1" t="s">
        <v>57</v>
      </c>
      <c r="B4" s="2" t="s">
        <v>58</v>
      </c>
      <c r="C4" s="2">
        <v>1E-4</v>
      </c>
      <c r="D4" s="2">
        <v>1E-4</v>
      </c>
      <c r="E4" s="2">
        <v>1E-4</v>
      </c>
      <c r="F4" s="2" t="s">
        <v>55</v>
      </c>
    </row>
    <row r="5" spans="1:6" x14ac:dyDescent="0.35">
      <c r="A5" s="1" t="s">
        <v>59</v>
      </c>
      <c r="B5" s="2" t="s">
        <v>43</v>
      </c>
      <c r="C5" s="2">
        <v>1.23</v>
      </c>
      <c r="D5" s="2">
        <f>0.301/3.6</f>
        <v>8.3611111111111108E-2</v>
      </c>
      <c r="E5" s="2"/>
      <c r="F5" s="2" t="s">
        <v>69</v>
      </c>
    </row>
    <row r="6" spans="1:6" x14ac:dyDescent="0.35">
      <c r="A6" s="1" t="s">
        <v>60</v>
      </c>
      <c r="B6" s="2" t="s">
        <v>44</v>
      </c>
      <c r="C6" s="2">
        <f>(1.2+1.45)/2</f>
        <v>1.325</v>
      </c>
      <c r="D6" s="2">
        <f>((0.399+0.439)/2)/3.6</f>
        <v>0.1163888888888889</v>
      </c>
      <c r="E6" s="2"/>
      <c r="F6" s="2" t="s">
        <v>64</v>
      </c>
    </row>
    <row r="7" spans="1:6" x14ac:dyDescent="0.35">
      <c r="A7" s="1" t="s">
        <v>61</v>
      </c>
      <c r="B7" s="2" t="s">
        <v>46</v>
      </c>
      <c r="C7" s="2">
        <v>0.11600000000000001</v>
      </c>
      <c r="D7" s="2">
        <f>0.027/3.6</f>
        <v>7.4999999999999997E-3</v>
      </c>
      <c r="E7" s="2"/>
      <c r="F7" s="2" t="s">
        <v>65</v>
      </c>
    </row>
    <row r="8" spans="1:6" x14ac:dyDescent="0.35">
      <c r="A8" s="14" t="s">
        <v>62</v>
      </c>
      <c r="B8" s="11" t="s">
        <v>63</v>
      </c>
      <c r="C8" s="2">
        <v>0.29899999999999999</v>
      </c>
      <c r="D8" s="2">
        <f>0.13/3.6</f>
        <v>3.6111111111111115E-2</v>
      </c>
      <c r="E8" s="3"/>
      <c r="F8" s="2" t="s">
        <v>66</v>
      </c>
    </row>
    <row r="9" spans="1:6" x14ac:dyDescent="0.35">
      <c r="A9" s="15"/>
      <c r="B9" s="16"/>
      <c r="C9" s="17"/>
      <c r="D9" s="17"/>
      <c r="E9" s="17"/>
      <c r="F9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2018-06-13T10:52:38Z</dcterms:modified>
</cp:coreProperties>
</file>