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ge38yoz\CityEnergyAnalystFork\cea\databases\DE\archetypes\use_types\"/>
    </mc:Choice>
  </mc:AlternateContent>
  <xr:revisionPtr revIDLastSave="0" documentId="13_ncr:1_{F32E95E9-0404-442E-AE1E-D309CBD20861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INDOOR_COMFORT" sheetId="1" r:id="rId1"/>
    <sheet name="INTERNAL_LOAD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2" l="1"/>
  <c r="D21" i="2"/>
  <c r="C21" i="2"/>
  <c r="I15" i="2"/>
  <c r="J15" i="2" s="1"/>
  <c r="F15" i="2"/>
  <c r="E15" i="2"/>
  <c r="B15" i="2"/>
  <c r="F13" i="2"/>
  <c r="F24" i="1"/>
  <c r="F23" i="1"/>
  <c r="F22" i="1"/>
  <c r="F21" i="1"/>
  <c r="F17" i="1"/>
  <c r="F16" i="1"/>
  <c r="F15" i="1"/>
  <c r="F14" i="1"/>
  <c r="F13" i="1"/>
  <c r="F12" i="1"/>
</calcChain>
</file>

<file path=xl/sharedStrings.xml><?xml version="1.0" encoding="utf-8"?>
<sst xmlns="http://schemas.openxmlformats.org/spreadsheetml/2006/main" count="68" uniqueCount="44">
  <si>
    <t>code</t>
  </si>
  <si>
    <t>Tcs_set_C</t>
  </si>
  <si>
    <t>Ths_set_C</t>
  </si>
  <si>
    <t>Tcs_setb_C</t>
  </si>
  <si>
    <t>Ths_setb_C</t>
  </si>
  <si>
    <t>Ve_lsp</t>
  </si>
  <si>
    <t>RH_min_pc</t>
  </si>
  <si>
    <t>RH_max_pc</t>
  </si>
  <si>
    <t>MULTI_RES</t>
  </si>
  <si>
    <t>SINGLE_RES</t>
  </si>
  <si>
    <t>HOTEL</t>
  </si>
  <si>
    <t>OFFICE</t>
  </si>
  <si>
    <t>RETAIL</t>
  </si>
  <si>
    <t>FOODSTORE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</si>
  <si>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</si>
  <si>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</si>
  <si>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</si>
  <si>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</si>
  <si>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</si>
  <si>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</si>
  <si>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</si>
  <si>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</si>
  <si>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</si>
  <si>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LAB</t>
  </si>
  <si>
    <t>MUSEUM</t>
  </si>
  <si>
    <t>LIBRARY</t>
  </si>
  <si>
    <t>UNIVERSITY</t>
  </si>
  <si>
    <t>Occ_m2p</t>
  </si>
  <si>
    <t>Qs_Wp</t>
  </si>
  <si>
    <t>X_ghp</t>
  </si>
  <si>
    <t>Ea_Wm2</t>
  </si>
  <si>
    <t>El_Wm2</t>
  </si>
  <si>
    <t>Epro_Wm2</t>
  </si>
  <si>
    <t>Ed_Wm2</t>
  </si>
  <si>
    <t>Vww_ldp</t>
  </si>
  <si>
    <t>Vw_ldp</t>
  </si>
  <si>
    <t>Qcre_Wm2</t>
  </si>
  <si>
    <t>Qhpro_Wm2</t>
  </si>
  <si>
    <t>Qcpro_Wm2</t>
  </si>
  <si>
    <t>Ev_kWveh</t>
  </si>
  <si>
    <t>SENIOR_RES</t>
  </si>
  <si>
    <t>OFFICE_1P</t>
  </si>
  <si>
    <t>SEMINAR</t>
  </si>
  <si>
    <t>KINDERGARDEN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</si>
</sst>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scheme val="minor"/>
    </font>
    <font>
      <sz val="11"/>
      <color theme="0"/>
      <name val="Calibri"/>
      <scheme val="minor"/>
    </font>
    <font>
      <sz val="11"/>
      <color indexed="65"/>
      <name val="Calibri"/>
    </font>
    <font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  <fill>
      <patternFill patternType="solid">
        <fgColor rgb="FF5B9BD5"/>
        <bgColor rgb="FF5B9BD5"/>
      </patternFill>
    </fill>
    <fill>
      <patternFill patternType="solid">
        <fgColor indexed="65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3" borderId="0" xfId="0" applyFill="1"/>
    <xf numFmtId="0" fontId="0" fillId="3" borderId="0" xfId="0" applyFill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49" fontId="2" fillId="4" borderId="2" xfId="0" applyNumberFormat="1" applyFont="1" applyFill="1" applyBorder="1" applyAlignment="1">
      <alignment horizontal="center"/>
    </xf>
    <xf numFmtId="49" fontId="1" fillId="2" borderId="4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" fontId="0" fillId="3" borderId="2" xfId="0" applyNumberFormat="1" applyFill="1" applyBorder="1" applyAlignment="1" applyProtection="1">
      <alignment horizontal="center"/>
      <protection locked="0"/>
    </xf>
    <xf numFmtId="164" fontId="0" fillId="3" borderId="2" xfId="0" applyNumberFormat="1" applyFill="1" applyBorder="1" applyAlignment="1" applyProtection="1">
      <alignment horizontal="center"/>
      <protection locked="0"/>
    </xf>
    <xf numFmtId="49" fontId="2" fillId="4" borderId="4" xfId="0" applyNumberFormat="1" applyFon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164" fontId="0" fillId="3" borderId="0" xfId="0" applyNumberFormat="1" applyFill="1" applyAlignment="1">
      <alignment horizontal="center"/>
    </xf>
    <xf numFmtId="0" fontId="3" fillId="5" borderId="3" xfId="0" applyNumberFormat="1" applyFont="1" applyFill="1" applyBorder="1" applyAlignment="1">
      <alignment horizontal="center"/>
    </xf>
    <xf numFmtId="0" fontId="3" fillId="5" borderId="5" xfId="0" applyNumberFormat="1" applyFont="1" applyFill="1" applyBorder="1" applyAlignment="1">
      <alignment horizontal="center"/>
    </xf>
    <xf numFmtId="0" fontId="3" fillId="5" borderId="2" xfId="0" applyNumberFormat="1" applyFont="1" applyFill="1" applyBorder="1" applyAlignment="1">
      <alignment horizontal="center"/>
    </xf>
    <xf numFmtId="0" fontId="3" fillId="5" borderId="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tabSelected="1" zoomScale="130" workbookViewId="0">
      <selection activeCell="E5" sqref="E5"/>
    </sheetView>
  </sheetViews>
  <sheetFormatPr baseColWidth="10" defaultColWidth="9.140625" defaultRowHeight="15" x14ac:dyDescent="0.25"/>
  <cols>
    <col min="1" max="1" width="15.42578125" style="2" bestFit="1" customWidth="1"/>
    <col min="2" max="2" width="10.85546875" style="1" customWidth="1"/>
    <col min="3" max="3" width="10.42578125" style="1" customWidth="1"/>
    <col min="4" max="4" width="11.85546875" style="1" customWidth="1"/>
    <col min="5" max="5" width="12" style="1" customWidth="1"/>
    <col min="6" max="6" width="10.140625" style="1" bestFit="1" customWidth="1"/>
    <col min="7" max="7" width="10.85546875" style="1" bestFit="1" customWidth="1"/>
    <col min="8" max="8" width="11.140625" style="1" bestFit="1" customWidth="1"/>
    <col min="9" max="16384" width="9.140625" style="1"/>
  </cols>
  <sheetData>
    <row r="1" spans="1:8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x14ac:dyDescent="0.25">
      <c r="A2" s="5" t="s">
        <v>9</v>
      </c>
      <c r="B2" s="15">
        <v>26</v>
      </c>
      <c r="C2" s="13">
        <v>20.9</v>
      </c>
      <c r="D2" s="13">
        <v>32</v>
      </c>
      <c r="E2" s="13">
        <v>17</v>
      </c>
      <c r="F2" s="13">
        <v>8.3000000000000007</v>
      </c>
      <c r="G2" s="13">
        <v>25</v>
      </c>
      <c r="H2" s="13">
        <v>60</v>
      </c>
    </row>
    <row r="3" spans="1:8" x14ac:dyDescent="0.25">
      <c r="A3" s="4" t="s">
        <v>8</v>
      </c>
      <c r="B3" s="16">
        <v>26</v>
      </c>
      <c r="C3" s="13">
        <v>20.9</v>
      </c>
      <c r="D3" s="14">
        <v>32</v>
      </c>
      <c r="E3" s="14">
        <v>17</v>
      </c>
      <c r="F3" s="14">
        <v>8.3000000000000007</v>
      </c>
      <c r="G3" s="14">
        <v>25</v>
      </c>
      <c r="H3" s="14">
        <v>60</v>
      </c>
    </row>
    <row r="4" spans="1:8" x14ac:dyDescent="0.25">
      <c r="A4" s="10" t="s">
        <v>40</v>
      </c>
      <c r="B4" s="16">
        <v>26</v>
      </c>
      <c r="C4" s="13">
        <v>20.9</v>
      </c>
      <c r="D4" s="14">
        <v>32</v>
      </c>
      <c r="E4" s="14">
        <v>17</v>
      </c>
      <c r="F4" s="14">
        <v>8.3000000000000007</v>
      </c>
      <c r="G4" s="14">
        <v>25</v>
      </c>
      <c r="H4" s="14">
        <v>60</v>
      </c>
    </row>
    <row r="5" spans="1:8" x14ac:dyDescent="0.25">
      <c r="A5" s="10" t="s">
        <v>41</v>
      </c>
      <c r="B5" s="16">
        <v>24</v>
      </c>
      <c r="C5" s="14">
        <v>21</v>
      </c>
      <c r="D5" s="14">
        <v>26</v>
      </c>
      <c r="E5" s="14">
        <v>20</v>
      </c>
      <c r="F5" s="14">
        <v>11.1</v>
      </c>
      <c r="G5" s="14">
        <v>25</v>
      </c>
      <c r="H5" s="14">
        <v>60</v>
      </c>
    </row>
    <row r="6" spans="1:8" x14ac:dyDescent="0.25">
      <c r="A6" s="10" t="s">
        <v>11</v>
      </c>
      <c r="B6" s="16">
        <v>24</v>
      </c>
      <c r="C6" s="14">
        <v>21</v>
      </c>
      <c r="D6" s="14">
        <v>26</v>
      </c>
      <c r="E6" s="14">
        <v>20</v>
      </c>
      <c r="F6" s="14">
        <v>11.1</v>
      </c>
      <c r="G6" s="14">
        <v>25</v>
      </c>
      <c r="H6" s="14">
        <v>60</v>
      </c>
    </row>
    <row r="7" spans="1:8" x14ac:dyDescent="0.25">
      <c r="A7" s="10" t="s">
        <v>42</v>
      </c>
      <c r="B7" s="16">
        <v>20</v>
      </c>
      <c r="C7" s="14">
        <v>26</v>
      </c>
      <c r="D7" s="14">
        <v>16</v>
      </c>
      <c r="E7" s="14">
        <v>32</v>
      </c>
      <c r="F7" s="14">
        <v>5.6</v>
      </c>
      <c r="G7" s="14">
        <v>25</v>
      </c>
      <c r="H7" s="14">
        <v>60</v>
      </c>
    </row>
    <row r="8" spans="1:8" x14ac:dyDescent="0.25">
      <c r="A8" s="10" t="s">
        <v>13</v>
      </c>
      <c r="B8" s="16">
        <v>16</v>
      </c>
      <c r="C8" s="14">
        <v>25</v>
      </c>
      <c r="D8" s="14">
        <v>16</v>
      </c>
      <c r="E8" s="14">
        <v>32</v>
      </c>
      <c r="F8" s="14">
        <v>5.6</v>
      </c>
      <c r="G8" s="14">
        <v>25</v>
      </c>
      <c r="H8" s="14">
        <v>60</v>
      </c>
    </row>
    <row r="9" spans="1:8" x14ac:dyDescent="0.25">
      <c r="A9" s="10" t="s">
        <v>43</v>
      </c>
      <c r="B9" s="16">
        <v>17.5</v>
      </c>
      <c r="C9" s="14">
        <v>25.5</v>
      </c>
      <c r="D9" s="14">
        <v>16</v>
      </c>
      <c r="E9" s="14">
        <v>32</v>
      </c>
      <c r="F9" s="14">
        <v>8.3000000000000007</v>
      </c>
      <c r="G9" s="14">
        <v>25</v>
      </c>
      <c r="H9" s="14">
        <v>60</v>
      </c>
    </row>
    <row r="10" spans="1:8" x14ac:dyDescent="0.25">
      <c r="A10" s="10" t="s">
        <v>16</v>
      </c>
      <c r="B10" s="16">
        <v>20</v>
      </c>
      <c r="C10" s="14">
        <v>26</v>
      </c>
      <c r="D10" s="14">
        <v>16</v>
      </c>
      <c r="E10" s="14">
        <v>32</v>
      </c>
      <c r="F10" s="14">
        <v>8.3000000000000007</v>
      </c>
      <c r="G10" s="14">
        <v>25</v>
      </c>
      <c r="H10" s="14">
        <v>60</v>
      </c>
    </row>
    <row r="11" spans="1:8" x14ac:dyDescent="0.25">
      <c r="A11" s="10" t="s">
        <v>14</v>
      </c>
      <c r="B11" s="16">
        <v>16</v>
      </c>
      <c r="C11" s="14">
        <v>25</v>
      </c>
      <c r="D11" s="14">
        <v>16</v>
      </c>
      <c r="E11" s="14">
        <v>32</v>
      </c>
      <c r="F11" s="14">
        <v>8.3000000000000007</v>
      </c>
      <c r="G11" s="14">
        <v>25</v>
      </c>
      <c r="H11" s="14">
        <v>60</v>
      </c>
    </row>
    <row r="12" spans="1:8" x14ac:dyDescent="0.25">
      <c r="A12" s="6" t="s">
        <v>10</v>
      </c>
      <c r="B12" s="7">
        <v>26</v>
      </c>
      <c r="C12" s="8">
        <v>21</v>
      </c>
      <c r="D12" s="7">
        <v>28</v>
      </c>
      <c r="E12" s="8">
        <v>21</v>
      </c>
      <c r="F12" s="9">
        <f t="shared" ref="F12" si="0">36/3.6</f>
        <v>10</v>
      </c>
      <c r="G12" s="9">
        <v>30</v>
      </c>
      <c r="H12" s="9">
        <v>60</v>
      </c>
    </row>
    <row r="13" spans="1:8" x14ac:dyDescent="0.25">
      <c r="A13" s="4" t="s">
        <v>12</v>
      </c>
      <c r="B13" s="7">
        <v>26</v>
      </c>
      <c r="C13" s="8">
        <v>20</v>
      </c>
      <c r="D13" s="7">
        <v>28</v>
      </c>
      <c r="E13" s="8">
        <v>12</v>
      </c>
      <c r="F13" s="9">
        <f t="shared" ref="F13" si="1">30/3.6</f>
        <v>8.3333333333333339</v>
      </c>
      <c r="G13" s="9">
        <v>30</v>
      </c>
      <c r="H13" s="9">
        <v>60</v>
      </c>
    </row>
    <row r="14" spans="1:8" x14ac:dyDescent="0.25">
      <c r="A14" s="4" t="s">
        <v>15</v>
      </c>
      <c r="B14" s="7">
        <v>30</v>
      </c>
      <c r="C14" s="8">
        <v>18</v>
      </c>
      <c r="D14" s="7">
        <v>32</v>
      </c>
      <c r="E14" s="8">
        <v>12</v>
      </c>
      <c r="F14" s="9">
        <f>10*15/3.6</f>
        <v>41.666666666666664</v>
      </c>
      <c r="G14" s="9">
        <v>30</v>
      </c>
      <c r="H14" s="9">
        <v>70</v>
      </c>
    </row>
    <row r="15" spans="1:8" x14ac:dyDescent="0.25">
      <c r="A15" s="4" t="s">
        <v>17</v>
      </c>
      <c r="B15" s="7">
        <v>26</v>
      </c>
      <c r="C15" s="8">
        <v>22</v>
      </c>
      <c r="D15" s="7">
        <v>28</v>
      </c>
      <c r="E15" s="8">
        <v>21</v>
      </c>
      <c r="F15" s="9">
        <f>36*1000/3600</f>
        <v>10</v>
      </c>
      <c r="G15" s="9">
        <v>30</v>
      </c>
      <c r="H15" s="9">
        <v>60</v>
      </c>
    </row>
    <row r="16" spans="1:8" x14ac:dyDescent="0.25">
      <c r="A16" s="4" t="s">
        <v>18</v>
      </c>
      <c r="B16" s="7">
        <v>26</v>
      </c>
      <c r="C16" s="8">
        <v>18</v>
      </c>
      <c r="D16" s="7">
        <v>28</v>
      </c>
      <c r="E16" s="8">
        <v>12</v>
      </c>
      <c r="F16" s="9">
        <f>9*10/3.6</f>
        <v>25</v>
      </c>
      <c r="G16" s="9">
        <v>30</v>
      </c>
      <c r="H16" s="9">
        <v>70</v>
      </c>
    </row>
    <row r="17" spans="1:8" x14ac:dyDescent="0.25">
      <c r="A17" s="4" t="s">
        <v>19</v>
      </c>
      <c r="B17" s="7">
        <v>30</v>
      </c>
      <c r="C17" s="8">
        <v>24</v>
      </c>
      <c r="D17" s="7">
        <v>32</v>
      </c>
      <c r="E17" s="8">
        <v>12</v>
      </c>
      <c r="F17" s="9">
        <f>3.6*10/3.6</f>
        <v>10</v>
      </c>
      <c r="G17" s="9">
        <v>30</v>
      </c>
      <c r="H17" s="9">
        <v>70</v>
      </c>
    </row>
    <row r="18" spans="1:8" x14ac:dyDescent="0.25">
      <c r="A18" s="4" t="s">
        <v>20</v>
      </c>
      <c r="B18" s="7">
        <v>26</v>
      </c>
      <c r="C18" s="8">
        <v>18</v>
      </c>
      <c r="D18" s="7">
        <v>28</v>
      </c>
      <c r="E18" s="8">
        <v>12</v>
      </c>
      <c r="F18" s="9">
        <v>36</v>
      </c>
      <c r="G18" s="9">
        <v>30</v>
      </c>
      <c r="H18" s="9">
        <v>60</v>
      </c>
    </row>
    <row r="19" spans="1:8" x14ac:dyDescent="0.25">
      <c r="A19" s="4" t="s">
        <v>21</v>
      </c>
      <c r="B19" s="7">
        <v>28</v>
      </c>
      <c r="C19" s="8">
        <v>18</v>
      </c>
      <c r="D19" s="7">
        <v>28</v>
      </c>
      <c r="E19" s="8">
        <v>12</v>
      </c>
      <c r="F19" s="9">
        <v>0</v>
      </c>
      <c r="G19" s="9">
        <v>30</v>
      </c>
      <c r="H19" s="9">
        <v>70</v>
      </c>
    </row>
    <row r="20" spans="1:8" x14ac:dyDescent="0.25">
      <c r="A20" s="4" t="s">
        <v>22</v>
      </c>
      <c r="B20" s="7">
        <v>2</v>
      </c>
      <c r="C20" s="8">
        <v>2</v>
      </c>
      <c r="D20" s="7">
        <v>2</v>
      </c>
      <c r="E20" s="8">
        <v>-18</v>
      </c>
      <c r="F20" s="9">
        <v>0</v>
      </c>
      <c r="G20" s="9">
        <v>30</v>
      </c>
      <c r="H20" s="9">
        <v>70</v>
      </c>
    </row>
    <row r="21" spans="1:8" x14ac:dyDescent="0.25">
      <c r="A21" s="4" t="s">
        <v>23</v>
      </c>
      <c r="B21" s="7">
        <v>26</v>
      </c>
      <c r="C21" s="8">
        <v>21</v>
      </c>
      <c r="D21" s="7">
        <v>28</v>
      </c>
      <c r="E21" s="8">
        <v>12</v>
      </c>
      <c r="F21" s="9">
        <f>20*15/3.6</f>
        <v>83.333333333333329</v>
      </c>
      <c r="G21" s="9">
        <v>30</v>
      </c>
      <c r="H21" s="9">
        <v>60</v>
      </c>
    </row>
    <row r="22" spans="1:8" x14ac:dyDescent="0.25">
      <c r="A22" s="4" t="s">
        <v>24</v>
      </c>
      <c r="B22" s="7">
        <v>26</v>
      </c>
      <c r="C22" s="8">
        <v>21</v>
      </c>
      <c r="D22" s="7">
        <v>28</v>
      </c>
      <c r="E22" s="8">
        <v>12</v>
      </c>
      <c r="F22" s="9">
        <f t="shared" ref="F22:F23" si="2">36/3.6</f>
        <v>10</v>
      </c>
      <c r="G22" s="9">
        <v>30</v>
      </c>
      <c r="H22" s="9">
        <v>60</v>
      </c>
    </row>
    <row r="23" spans="1:8" x14ac:dyDescent="0.25">
      <c r="A23" s="4" t="s">
        <v>25</v>
      </c>
      <c r="B23" s="7">
        <v>26</v>
      </c>
      <c r="C23" s="8">
        <v>21</v>
      </c>
      <c r="D23" s="7">
        <v>28</v>
      </c>
      <c r="E23" s="8">
        <v>12</v>
      </c>
      <c r="F23" s="9">
        <f t="shared" si="2"/>
        <v>10</v>
      </c>
      <c r="G23" s="9">
        <v>40</v>
      </c>
      <c r="H23" s="9">
        <v>60</v>
      </c>
    </row>
    <row r="24" spans="1:8" x14ac:dyDescent="0.25">
      <c r="A24" s="4" t="s">
        <v>26</v>
      </c>
      <c r="B24" s="7">
        <v>26</v>
      </c>
      <c r="C24" s="8">
        <v>21</v>
      </c>
      <c r="D24" s="7">
        <v>28</v>
      </c>
      <c r="E24" s="8">
        <v>12</v>
      </c>
      <c r="F24" s="9">
        <f>30/3.6</f>
        <v>8.3333333333333339</v>
      </c>
      <c r="G24" s="9">
        <v>30</v>
      </c>
      <c r="H24" s="9">
        <v>60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4"/>
  <sheetViews>
    <sheetView zoomScale="130" workbookViewId="0">
      <selection activeCell="I2" sqref="I2"/>
    </sheetView>
  </sheetViews>
  <sheetFormatPr baseColWidth="10" defaultColWidth="9.140625" defaultRowHeight="15" x14ac:dyDescent="0.25"/>
  <cols>
    <col min="1" max="1" width="25.42578125" style="2" customWidth="1"/>
    <col min="2" max="2" width="15.42578125" style="2" customWidth="1"/>
    <col min="3" max="3" width="10.42578125" style="1" customWidth="1"/>
    <col min="4" max="4" width="12.5703125" style="1" customWidth="1"/>
    <col min="5" max="5" width="12" style="1" customWidth="1"/>
    <col min="6" max="6" width="10" style="1" customWidth="1"/>
    <col min="7" max="7" width="11.140625" style="1" customWidth="1"/>
    <col min="8" max="8" width="10.42578125" style="1" bestFit="1" customWidth="1"/>
    <col min="9" max="9" width="12.42578125" style="1" bestFit="1" customWidth="1"/>
    <col min="10" max="10" width="10.85546875" style="1" bestFit="1" customWidth="1"/>
    <col min="11" max="11" width="12.5703125" style="1" customWidth="1"/>
    <col min="12" max="13" width="12.42578125" style="1" bestFit="1" customWidth="1"/>
    <col min="14" max="16384" width="9.140625" style="1"/>
  </cols>
  <sheetData>
    <row r="1" spans="1:14" x14ac:dyDescent="0.25">
      <c r="A1" s="4" t="s">
        <v>0</v>
      </c>
      <c r="B1" s="4" t="s">
        <v>27</v>
      </c>
      <c r="C1" s="4" t="s">
        <v>28</v>
      </c>
      <c r="D1" s="4" t="s">
        <v>29</v>
      </c>
      <c r="E1" s="4" t="s">
        <v>30</v>
      </c>
      <c r="F1" s="4" t="s">
        <v>31</v>
      </c>
      <c r="G1" s="4" t="s">
        <v>32</v>
      </c>
      <c r="H1" s="4" t="s">
        <v>33</v>
      </c>
      <c r="I1" s="4" t="s">
        <v>34</v>
      </c>
      <c r="J1" s="4" t="s">
        <v>35</v>
      </c>
      <c r="K1" s="4" t="s">
        <v>36</v>
      </c>
      <c r="L1" s="4" t="s">
        <v>37</v>
      </c>
      <c r="M1" s="4" t="s">
        <v>38</v>
      </c>
      <c r="N1" s="4" t="s">
        <v>39</v>
      </c>
    </row>
    <row r="2" spans="1:14" x14ac:dyDescent="0.25">
      <c r="A2" s="5" t="s">
        <v>9</v>
      </c>
      <c r="B2" s="13">
        <v>48</v>
      </c>
      <c r="C2" s="13">
        <v>70</v>
      </c>
      <c r="D2" s="13">
        <v>60</v>
      </c>
      <c r="E2" s="13">
        <v>8</v>
      </c>
      <c r="F2" s="13">
        <v>6.4</v>
      </c>
      <c r="G2" s="13">
        <v>0</v>
      </c>
      <c r="H2" s="13">
        <v>0</v>
      </c>
      <c r="I2" s="17">
        <v>50.82</v>
      </c>
      <c r="J2" s="13">
        <v>115.4</v>
      </c>
      <c r="K2" s="13">
        <v>0</v>
      </c>
      <c r="L2" s="13">
        <v>0</v>
      </c>
      <c r="M2" s="13">
        <v>0</v>
      </c>
      <c r="N2" s="13">
        <v>0</v>
      </c>
    </row>
    <row r="3" spans="1:14" x14ac:dyDescent="0.25">
      <c r="A3" s="4" t="s">
        <v>8</v>
      </c>
      <c r="B3" s="14">
        <v>35</v>
      </c>
      <c r="C3" s="14">
        <v>70</v>
      </c>
      <c r="D3" s="14">
        <v>60</v>
      </c>
      <c r="E3" s="14">
        <v>8</v>
      </c>
      <c r="F3" s="13">
        <v>6.4</v>
      </c>
      <c r="G3" s="14">
        <v>0</v>
      </c>
      <c r="H3" s="14">
        <v>0</v>
      </c>
      <c r="I3" s="17">
        <v>50.82</v>
      </c>
      <c r="J3" s="13">
        <v>115.4</v>
      </c>
      <c r="K3" s="14">
        <v>0</v>
      </c>
      <c r="L3" s="14">
        <v>0</v>
      </c>
      <c r="M3" s="14">
        <v>0</v>
      </c>
      <c r="N3" s="14">
        <v>0</v>
      </c>
    </row>
    <row r="4" spans="1:14" x14ac:dyDescent="0.25">
      <c r="A4" s="10" t="s">
        <v>40</v>
      </c>
      <c r="B4" s="14">
        <v>35</v>
      </c>
      <c r="C4" s="14">
        <v>70</v>
      </c>
      <c r="D4" s="14">
        <v>60</v>
      </c>
      <c r="E4" s="14">
        <v>8</v>
      </c>
      <c r="F4" s="13">
        <v>6.4</v>
      </c>
      <c r="G4" s="14">
        <v>0</v>
      </c>
      <c r="H4" s="14">
        <v>0</v>
      </c>
      <c r="I4" s="17">
        <v>50.82</v>
      </c>
      <c r="J4" s="13">
        <v>115.4</v>
      </c>
      <c r="K4" s="14">
        <v>0</v>
      </c>
      <c r="L4" s="14">
        <v>0</v>
      </c>
      <c r="M4" s="14">
        <v>0</v>
      </c>
      <c r="N4" s="14">
        <v>0</v>
      </c>
    </row>
    <row r="5" spans="1:14" x14ac:dyDescent="0.25">
      <c r="A5" s="10" t="s">
        <v>41</v>
      </c>
      <c r="B5" s="14">
        <v>14</v>
      </c>
      <c r="C5" s="14">
        <v>70</v>
      </c>
      <c r="D5" s="14">
        <v>84</v>
      </c>
      <c r="E5" s="14">
        <v>12</v>
      </c>
      <c r="F5" s="13">
        <v>16.2</v>
      </c>
      <c r="G5" s="14">
        <v>0</v>
      </c>
      <c r="H5" s="14">
        <v>0</v>
      </c>
      <c r="I5" s="13">
        <v>2.5</v>
      </c>
      <c r="J5" s="13">
        <v>22.5</v>
      </c>
      <c r="K5" s="14">
        <v>0</v>
      </c>
      <c r="L5" s="14">
        <v>0</v>
      </c>
      <c r="M5" s="14">
        <v>0</v>
      </c>
      <c r="N5" s="14">
        <v>0</v>
      </c>
    </row>
    <row r="6" spans="1:14" x14ac:dyDescent="0.25">
      <c r="A6" s="10" t="s">
        <v>11</v>
      </c>
      <c r="B6" s="14">
        <v>17</v>
      </c>
      <c r="C6" s="14">
        <v>70</v>
      </c>
      <c r="D6" s="14">
        <v>60</v>
      </c>
      <c r="E6" s="14">
        <v>12</v>
      </c>
      <c r="F6" s="13">
        <v>18.2</v>
      </c>
      <c r="G6" s="14">
        <v>0</v>
      </c>
      <c r="H6" s="14">
        <v>0</v>
      </c>
      <c r="I6" s="13">
        <v>2.5</v>
      </c>
      <c r="J6" s="13">
        <v>22.5</v>
      </c>
      <c r="K6" s="14">
        <v>0</v>
      </c>
      <c r="L6" s="14">
        <v>0</v>
      </c>
      <c r="M6" s="14">
        <v>0</v>
      </c>
      <c r="N6" s="14">
        <v>0</v>
      </c>
    </row>
    <row r="7" spans="1:14" x14ac:dyDescent="0.25">
      <c r="A7" s="10" t="s">
        <v>42</v>
      </c>
      <c r="B7" s="14">
        <v>2</v>
      </c>
      <c r="C7" s="14">
        <v>70</v>
      </c>
      <c r="D7" s="14">
        <v>18.7</v>
      </c>
      <c r="E7" s="14">
        <v>12</v>
      </c>
      <c r="F7" s="14">
        <v>17</v>
      </c>
      <c r="G7" s="14">
        <v>0</v>
      </c>
      <c r="H7" s="14">
        <v>0</v>
      </c>
      <c r="I7" s="14">
        <v>2.5</v>
      </c>
      <c r="J7" s="14">
        <v>22.5</v>
      </c>
      <c r="K7" s="14">
        <v>0</v>
      </c>
      <c r="L7" s="14">
        <v>0</v>
      </c>
      <c r="M7" s="14">
        <v>0</v>
      </c>
      <c r="N7" s="14">
        <v>0</v>
      </c>
    </row>
    <row r="8" spans="1:14" x14ac:dyDescent="0.25">
      <c r="A8" s="10" t="s">
        <v>13</v>
      </c>
      <c r="B8" s="14">
        <v>5</v>
      </c>
      <c r="C8" s="14">
        <v>70</v>
      </c>
      <c r="D8" s="14">
        <v>5.5</v>
      </c>
      <c r="E8" s="14">
        <v>1</v>
      </c>
      <c r="F8" s="14">
        <v>12.3</v>
      </c>
      <c r="G8" s="14">
        <v>0</v>
      </c>
      <c r="H8" s="14">
        <v>0</v>
      </c>
      <c r="I8" s="14">
        <v>2.5</v>
      </c>
      <c r="J8" s="14">
        <v>22.5</v>
      </c>
      <c r="K8" s="14">
        <v>0</v>
      </c>
      <c r="L8" s="14">
        <v>0</v>
      </c>
      <c r="M8" s="14">
        <v>0</v>
      </c>
      <c r="N8" s="14">
        <v>0</v>
      </c>
    </row>
    <row r="9" spans="1:14" x14ac:dyDescent="0.25">
      <c r="A9" s="10" t="s">
        <v>43</v>
      </c>
      <c r="B9" s="14">
        <v>3</v>
      </c>
      <c r="C9" s="14">
        <v>60</v>
      </c>
      <c r="D9" s="14">
        <v>47.37</v>
      </c>
      <c r="E9" s="14">
        <v>4</v>
      </c>
      <c r="F9" s="14">
        <v>12.1</v>
      </c>
      <c r="G9" s="14">
        <v>0</v>
      </c>
      <c r="H9" s="14">
        <v>0</v>
      </c>
      <c r="I9" s="14">
        <v>0</v>
      </c>
      <c r="J9" s="14">
        <v>8.3000000000000007</v>
      </c>
      <c r="K9" s="14">
        <v>0</v>
      </c>
      <c r="L9" s="14">
        <v>0</v>
      </c>
      <c r="M9" s="14">
        <v>0</v>
      </c>
      <c r="N9" s="14">
        <v>0</v>
      </c>
    </row>
    <row r="10" spans="1:14" x14ac:dyDescent="0.25">
      <c r="A10" s="10" t="s">
        <v>16</v>
      </c>
      <c r="B10" s="14">
        <v>3</v>
      </c>
      <c r="C10" s="14">
        <v>60</v>
      </c>
      <c r="D10" s="14">
        <v>33.33</v>
      </c>
      <c r="E10" s="14">
        <v>8</v>
      </c>
      <c r="F10" s="14">
        <v>17</v>
      </c>
      <c r="G10" s="14">
        <v>0</v>
      </c>
      <c r="H10" s="14">
        <v>0</v>
      </c>
      <c r="I10" s="14">
        <v>0</v>
      </c>
      <c r="J10" s="14">
        <v>8.3000000000000007</v>
      </c>
      <c r="K10" s="14">
        <v>0</v>
      </c>
      <c r="L10" s="14">
        <v>0</v>
      </c>
      <c r="M10" s="14">
        <v>0</v>
      </c>
      <c r="N10" s="14">
        <v>0</v>
      </c>
    </row>
    <row r="11" spans="1:14" x14ac:dyDescent="0.25">
      <c r="A11" s="10" t="s">
        <v>14</v>
      </c>
      <c r="B11" s="14">
        <v>1.2</v>
      </c>
      <c r="C11" s="14">
        <v>70</v>
      </c>
      <c r="D11" s="14">
        <v>11.8</v>
      </c>
      <c r="E11" s="14">
        <v>4</v>
      </c>
      <c r="F11" s="14">
        <v>20.100000000000001</v>
      </c>
      <c r="G11" s="14">
        <v>0</v>
      </c>
      <c r="H11" s="14">
        <v>0</v>
      </c>
      <c r="I11" s="14">
        <v>5.5</v>
      </c>
      <c r="J11" s="14">
        <v>49.5</v>
      </c>
      <c r="K11" s="14">
        <v>0</v>
      </c>
      <c r="L11" s="14">
        <v>0</v>
      </c>
      <c r="M11" s="14">
        <v>0</v>
      </c>
      <c r="N11" s="14">
        <v>0</v>
      </c>
    </row>
    <row r="12" spans="1:14" x14ac:dyDescent="0.25">
      <c r="A12" s="6" t="s">
        <v>10</v>
      </c>
      <c r="B12" s="11">
        <v>15</v>
      </c>
      <c r="C12" s="11">
        <v>70</v>
      </c>
      <c r="D12" s="11">
        <v>80</v>
      </c>
      <c r="E12" s="11">
        <v>8</v>
      </c>
      <c r="F12" s="11">
        <v>2.7</v>
      </c>
      <c r="G12" s="11">
        <v>0</v>
      </c>
      <c r="H12" s="9">
        <v>0</v>
      </c>
      <c r="I12" s="11">
        <v>40</v>
      </c>
      <c r="J12" s="11">
        <v>160</v>
      </c>
      <c r="K12" s="9">
        <v>0</v>
      </c>
      <c r="L12" s="9">
        <v>0</v>
      </c>
      <c r="M12" s="9">
        <v>0</v>
      </c>
      <c r="N12" s="9">
        <v>0</v>
      </c>
    </row>
    <row r="13" spans="1:14" x14ac:dyDescent="0.25">
      <c r="A13" s="4" t="s">
        <v>12</v>
      </c>
      <c r="B13" s="11">
        <v>8</v>
      </c>
      <c r="C13" s="11">
        <v>70</v>
      </c>
      <c r="D13" s="11">
        <v>80</v>
      </c>
      <c r="E13" s="11">
        <v>2</v>
      </c>
      <c r="F13" s="11">
        <f>9.3+24</f>
        <v>33.299999999999997</v>
      </c>
      <c r="G13" s="11">
        <v>0</v>
      </c>
      <c r="H13" s="9">
        <v>0</v>
      </c>
      <c r="I13" s="11">
        <v>2</v>
      </c>
      <c r="J13" s="11">
        <v>30</v>
      </c>
      <c r="K13" s="9">
        <v>0</v>
      </c>
      <c r="L13" s="9">
        <v>0</v>
      </c>
      <c r="M13" s="9">
        <v>0</v>
      </c>
      <c r="N13" s="9">
        <v>0</v>
      </c>
    </row>
    <row r="14" spans="1:14" x14ac:dyDescent="0.25">
      <c r="A14" s="4" t="s">
        <v>15</v>
      </c>
      <c r="B14" s="11">
        <v>15</v>
      </c>
      <c r="C14" s="11">
        <v>90</v>
      </c>
      <c r="D14" s="11">
        <v>170</v>
      </c>
      <c r="E14" s="11">
        <v>10</v>
      </c>
      <c r="F14" s="11">
        <v>10.8</v>
      </c>
      <c r="G14" s="11">
        <v>16.5</v>
      </c>
      <c r="H14" s="9">
        <v>0</v>
      </c>
      <c r="I14" s="11">
        <v>3</v>
      </c>
      <c r="J14" s="11">
        <v>60</v>
      </c>
      <c r="K14" s="9">
        <v>0</v>
      </c>
      <c r="L14" s="9">
        <v>150</v>
      </c>
      <c r="M14" s="9">
        <v>0</v>
      </c>
      <c r="N14" s="9">
        <v>0</v>
      </c>
    </row>
    <row r="15" spans="1:14" x14ac:dyDescent="0.25">
      <c r="A15" s="4" t="s">
        <v>17</v>
      </c>
      <c r="B15" s="11">
        <f>15*0.43+3*0.01+5*0.56</f>
        <v>9.2800000000000011</v>
      </c>
      <c r="C15" s="11">
        <v>70</v>
      </c>
      <c r="D15" s="11">
        <v>80</v>
      </c>
      <c r="E15" s="11">
        <f>0.43*4+0.01*7+0.56*20</f>
        <v>12.990000000000002</v>
      </c>
      <c r="F15" s="11">
        <f>0.43*4.5+0.01*15.9+0.56*15.9</f>
        <v>10.998000000000001</v>
      </c>
      <c r="G15" s="11">
        <v>0</v>
      </c>
      <c r="H15" s="9">
        <v>0</v>
      </c>
      <c r="I15" s="11">
        <f>0.43*60+0.01*0+0.56*0</f>
        <v>25.8</v>
      </c>
      <c r="J15" s="11">
        <f>I15*4</f>
        <v>103.2</v>
      </c>
      <c r="K15" s="9">
        <v>0</v>
      </c>
      <c r="L15" s="9">
        <v>16</v>
      </c>
      <c r="M15" s="9">
        <v>0</v>
      </c>
      <c r="N15" s="9">
        <v>0</v>
      </c>
    </row>
    <row r="16" spans="1:14" x14ac:dyDescent="0.25">
      <c r="A16" s="4" t="s">
        <v>18</v>
      </c>
      <c r="B16" s="11">
        <v>10</v>
      </c>
      <c r="C16" s="11">
        <v>120</v>
      </c>
      <c r="D16" s="11">
        <v>280</v>
      </c>
      <c r="E16" s="11">
        <v>2</v>
      </c>
      <c r="F16" s="11">
        <v>9.9</v>
      </c>
      <c r="G16" s="11">
        <v>0</v>
      </c>
      <c r="H16" s="9">
        <v>0</v>
      </c>
      <c r="I16" s="11">
        <v>60</v>
      </c>
      <c r="J16" s="11">
        <v>180</v>
      </c>
      <c r="K16" s="9">
        <v>0</v>
      </c>
      <c r="L16" s="9">
        <v>0</v>
      </c>
      <c r="M16" s="9">
        <v>0</v>
      </c>
      <c r="N16" s="9">
        <v>0</v>
      </c>
    </row>
    <row r="17" spans="1:14" x14ac:dyDescent="0.25">
      <c r="A17" s="4" t="s">
        <v>19</v>
      </c>
      <c r="B17" s="11">
        <v>10</v>
      </c>
      <c r="C17" s="11">
        <v>70</v>
      </c>
      <c r="D17" s="11">
        <v>80</v>
      </c>
      <c r="E17" s="11">
        <v>2</v>
      </c>
      <c r="F17" s="11">
        <v>11.3</v>
      </c>
      <c r="G17" s="11">
        <v>0</v>
      </c>
      <c r="H17" s="9">
        <v>0</v>
      </c>
      <c r="I17" s="11">
        <v>120</v>
      </c>
      <c r="J17" s="11">
        <v>360</v>
      </c>
      <c r="K17" s="9">
        <v>0</v>
      </c>
      <c r="L17" s="9">
        <v>0</v>
      </c>
      <c r="M17" s="9">
        <v>0</v>
      </c>
      <c r="N17" s="9">
        <v>0</v>
      </c>
    </row>
    <row r="18" spans="1:14" x14ac:dyDescent="0.25">
      <c r="A18" s="4" t="s">
        <v>20</v>
      </c>
      <c r="B18" s="11">
        <v>0</v>
      </c>
      <c r="C18" s="11">
        <v>70</v>
      </c>
      <c r="D18" s="11">
        <v>0</v>
      </c>
      <c r="E18" s="12">
        <v>0</v>
      </c>
      <c r="F18" s="11">
        <v>6.6</v>
      </c>
      <c r="G18" s="11">
        <v>0</v>
      </c>
      <c r="H18" s="11">
        <v>100</v>
      </c>
      <c r="I18" s="11">
        <v>0</v>
      </c>
      <c r="J18" s="11">
        <v>0</v>
      </c>
      <c r="K18" s="9">
        <v>0</v>
      </c>
      <c r="L18" s="9">
        <v>0</v>
      </c>
      <c r="M18" s="9">
        <v>0</v>
      </c>
      <c r="N18" s="9">
        <v>0</v>
      </c>
    </row>
    <row r="19" spans="1:14" x14ac:dyDescent="0.25">
      <c r="A19" s="4" t="s">
        <v>21</v>
      </c>
      <c r="B19" s="11">
        <v>0</v>
      </c>
      <c r="C19" s="11">
        <v>35</v>
      </c>
      <c r="D19" s="11">
        <v>0</v>
      </c>
      <c r="E19" s="11">
        <v>1</v>
      </c>
      <c r="F19" s="11">
        <v>2.9</v>
      </c>
      <c r="G19" s="11">
        <v>0</v>
      </c>
      <c r="H19" s="9">
        <v>0</v>
      </c>
      <c r="I19" s="11">
        <v>0</v>
      </c>
      <c r="J19" s="11">
        <v>0</v>
      </c>
      <c r="K19" s="9">
        <v>0</v>
      </c>
      <c r="L19" s="9">
        <v>0</v>
      </c>
      <c r="M19" s="9">
        <v>0</v>
      </c>
      <c r="N19" s="9">
        <v>0</v>
      </c>
    </row>
    <row r="20" spans="1:14" x14ac:dyDescent="0.25">
      <c r="A20" s="4" t="s">
        <v>22</v>
      </c>
      <c r="B20" s="11">
        <v>0</v>
      </c>
      <c r="C20" s="11">
        <v>70</v>
      </c>
      <c r="D20" s="11">
        <v>0</v>
      </c>
      <c r="E20" s="11">
        <v>0</v>
      </c>
      <c r="F20" s="11">
        <v>5.7</v>
      </c>
      <c r="G20" s="11">
        <v>0</v>
      </c>
      <c r="H20" s="9">
        <v>0</v>
      </c>
      <c r="I20" s="11">
        <v>0</v>
      </c>
      <c r="J20" s="11">
        <v>0</v>
      </c>
      <c r="K20" s="9">
        <v>100</v>
      </c>
      <c r="L20" s="9">
        <v>0</v>
      </c>
      <c r="M20" s="9">
        <v>0</v>
      </c>
      <c r="N20" s="9">
        <v>0</v>
      </c>
    </row>
    <row r="21" spans="1:14" x14ac:dyDescent="0.25">
      <c r="A21" s="4" t="s">
        <v>23</v>
      </c>
      <c r="B21" s="11">
        <v>15</v>
      </c>
      <c r="C21" s="11">
        <f>C15</f>
        <v>70</v>
      </c>
      <c r="D21" s="11">
        <f>D15</f>
        <v>80</v>
      </c>
      <c r="E21" s="11">
        <v>20</v>
      </c>
      <c r="F21" s="11">
        <v>16.2</v>
      </c>
      <c r="G21" s="11">
        <f>G14</f>
        <v>16.5</v>
      </c>
      <c r="H21" s="9">
        <v>0</v>
      </c>
      <c r="I21" s="11">
        <v>3</v>
      </c>
      <c r="J21" s="11">
        <v>60</v>
      </c>
      <c r="K21" s="9">
        <v>0</v>
      </c>
      <c r="L21" s="9">
        <v>0</v>
      </c>
      <c r="M21" s="9">
        <v>0</v>
      </c>
      <c r="N21" s="9">
        <v>0</v>
      </c>
    </row>
    <row r="22" spans="1:14" x14ac:dyDescent="0.25">
      <c r="A22" s="4" t="s">
        <v>24</v>
      </c>
      <c r="B22" s="11">
        <v>3</v>
      </c>
      <c r="C22" s="11">
        <v>70</v>
      </c>
      <c r="D22" s="11">
        <v>80</v>
      </c>
      <c r="E22" s="11">
        <v>7</v>
      </c>
      <c r="F22" s="11">
        <v>10.8</v>
      </c>
      <c r="G22" s="11">
        <v>0</v>
      </c>
      <c r="H22" s="9">
        <v>0</v>
      </c>
      <c r="I22" s="11">
        <v>2</v>
      </c>
      <c r="J22" s="11">
        <v>30</v>
      </c>
      <c r="K22" s="9">
        <v>0</v>
      </c>
      <c r="L22" s="9">
        <v>0</v>
      </c>
      <c r="M22" s="9">
        <v>0</v>
      </c>
      <c r="N22" s="9">
        <v>0</v>
      </c>
    </row>
    <row r="23" spans="1:14" x14ac:dyDescent="0.25">
      <c r="A23" s="4" t="s">
        <v>25</v>
      </c>
      <c r="B23" s="11">
        <v>5</v>
      </c>
      <c r="C23" s="11">
        <v>70</v>
      </c>
      <c r="D23" s="11">
        <v>80</v>
      </c>
      <c r="E23" s="11">
        <v>2</v>
      </c>
      <c r="F23" s="11">
        <v>6.9</v>
      </c>
      <c r="G23" s="11">
        <v>0</v>
      </c>
      <c r="H23" s="9">
        <v>0</v>
      </c>
      <c r="I23" s="11">
        <v>0</v>
      </c>
      <c r="J23" s="11">
        <v>0</v>
      </c>
      <c r="K23" s="9">
        <v>0</v>
      </c>
      <c r="L23" s="9">
        <v>0</v>
      </c>
      <c r="M23" s="9">
        <v>0</v>
      </c>
      <c r="N23" s="9">
        <v>0</v>
      </c>
    </row>
    <row r="24" spans="1:14" x14ac:dyDescent="0.25">
      <c r="A24" s="4" t="s">
        <v>26</v>
      </c>
      <c r="B24" s="11">
        <v>10</v>
      </c>
      <c r="C24" s="11">
        <v>70</v>
      </c>
      <c r="D24" s="11">
        <v>80</v>
      </c>
      <c r="E24" s="11">
        <v>4</v>
      </c>
      <c r="F24" s="11">
        <v>12.5</v>
      </c>
      <c r="G24" s="11">
        <v>0</v>
      </c>
      <c r="H24" s="9">
        <v>0</v>
      </c>
      <c r="I24" s="11">
        <v>2</v>
      </c>
      <c r="J24" s="11">
        <v>30</v>
      </c>
      <c r="K24" s="9">
        <v>0</v>
      </c>
      <c r="L24" s="9">
        <v>0</v>
      </c>
      <c r="M24" s="9">
        <v>0</v>
      </c>
      <c r="N24" s="9">
        <v>0</v>
      </c>
    </row>
  </sheetData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119BA2A2C9A34A9ABDCD539C093B2A" ma:contentTypeVersion="8" ma:contentTypeDescription="Create a new document." ma:contentTypeScope="" ma:versionID="2036187cb88b360b5a6de576d0a5f2f7">
  <xsd:schema xmlns:xsd="http://www.w3.org/2001/XMLSchema" xmlns:xs="http://www.w3.org/2001/XMLSchema" xmlns:p="http://schemas.microsoft.com/office/2006/metadata/properties" xmlns:ns3="be70d004-d1e5-4317-a402-eff109a4a2bb" targetNamespace="http://schemas.microsoft.com/office/2006/metadata/properties" ma:root="true" ma:fieldsID="e63961df46f11abd186e13992df6f3c7" ns3:_="">
    <xsd:import namespace="be70d004-d1e5-4317-a402-eff109a4a2b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0d004-d1e5-4317-a402-eff109a4a2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02AC8DD-FE6B-486F-A4E4-4D415B1127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70d004-d1e5-4317-a402-eff109a4a2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0FB2592-98F2-47F2-9116-BDE7AE919D54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be70d004-d1e5-4317-a402-eff109a4a2bb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DE0E5F9-FF42-4597-A9B4-295F640F8C6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INDOOR_COMFORT</vt:lpstr>
      <vt:lpstr>INTERNAL_LOADS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Amedeo Paolo Ceruti</cp:lastModifiedBy>
  <cp:revision>5</cp:revision>
  <dcterms:created xsi:type="dcterms:W3CDTF">2016-05-11T05:33:26Z</dcterms:created>
  <dcterms:modified xsi:type="dcterms:W3CDTF">2024-11-04T15:51:30Z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0x010100C4119BA2A2C9A34A9ABDCD539C093B2A</vt:lpwstr>
  </property>
</Properties>
</file>