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royectos Visual Studio\Python-Jupyther\Bioacustica\"/>
    </mc:Choice>
  </mc:AlternateContent>
  <xr:revisionPtr revIDLastSave="0" documentId="13_ncr:1_{5957E9F1-C9F4-4BFC-8DDB-8DEC4F839B6F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Q3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2" i="1"/>
  <c r="P3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2" i="1"/>
  <c r="O32" i="1"/>
  <c r="L32" i="1" l="1"/>
  <c r="G9" i="1"/>
  <c r="M9" i="1"/>
  <c r="M11" i="1"/>
  <c r="M10" i="1"/>
  <c r="M27" i="1"/>
  <c r="N3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2" i="1"/>
  <c r="J32" i="1"/>
  <c r="M32" i="1" l="1"/>
  <c r="M3" i="1"/>
  <c r="M4" i="1"/>
  <c r="M5" i="1"/>
  <c r="M6" i="1"/>
  <c r="M7" i="1"/>
  <c r="M8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8" i="1"/>
  <c r="M29" i="1"/>
  <c r="M30" i="1"/>
  <c r="M31" i="1"/>
  <c r="M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I32" i="1"/>
  <c r="K3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F32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  <c r="G3" i="1"/>
  <c r="G4" i="1"/>
  <c r="G5" i="1"/>
  <c r="G6" i="1"/>
  <c r="G7" i="1"/>
  <c r="G8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C32" i="1"/>
  <c r="B3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H32" i="1" l="1"/>
  <c r="G32" i="1"/>
  <c r="E32" i="1"/>
  <c r="D32" i="1"/>
</calcChain>
</file>

<file path=xl/sharedStrings.xml><?xml version="1.0" encoding="utf-8"?>
<sst xmlns="http://schemas.openxmlformats.org/spreadsheetml/2006/main" count="49" uniqueCount="39">
  <si>
    <t>JAGUAS253_20121114_080107.wav</t>
  </si>
  <si>
    <t>JAGUAS253_20121114_081107.wav</t>
  </si>
  <si>
    <t>JAGUAS253_20121114_082107.wav</t>
  </si>
  <si>
    <t>JAGUAS253_20121114_083107.wav</t>
  </si>
  <si>
    <t>JAGUAS253_20121114_084107.wav</t>
  </si>
  <si>
    <t>JAGUAS253_20121122_061107.wav</t>
  </si>
  <si>
    <t>JAGUAS253_20121122_070107.wav</t>
  </si>
  <si>
    <t>JAGUAS253_20130117_075446.wav</t>
  </si>
  <si>
    <t>JAGUAS253_20130117_081446.wav</t>
  </si>
  <si>
    <t>JAGUAS253_20130119_100446.wav</t>
  </si>
  <si>
    <t>JAGUAS259_20121114_144604.wav</t>
  </si>
  <si>
    <t>JAGUAS259_20121115_104604.wav</t>
  </si>
  <si>
    <t>JAGUAS259_20121115_110604.wav</t>
  </si>
  <si>
    <t>JAGUAS259_20121116_081604.wav</t>
  </si>
  <si>
    <t>JAGUAS259_20130117_104515.wav</t>
  </si>
  <si>
    <t>JAGUAS259_20130117_111515.wav</t>
  </si>
  <si>
    <t>JAGUAS259_20130117_115515.wav</t>
  </si>
  <si>
    <t>JAGUAS259_20130117_121515.wav</t>
  </si>
  <si>
    <t>JAGUAS259_20130117_122515.wav</t>
  </si>
  <si>
    <t>JAGUAS259_20130117_130515.wav</t>
  </si>
  <si>
    <t>JAGUAS259_20130118_090515.wav</t>
  </si>
  <si>
    <t>JAGUAS259_20130118_122515.wav</t>
  </si>
  <si>
    <t>JAGUAS259_20130118_124515.wav</t>
  </si>
  <si>
    <t>JAGUAS259_20130118_125515.wav</t>
  </si>
  <si>
    <t>JAGUAS259_20130118_130515.wav</t>
  </si>
  <si>
    <t>JAGUAS260_20130131_110352.wav</t>
  </si>
  <si>
    <t xml:space="preserve">SMU02657_20210608_183014.wav </t>
  </si>
  <si>
    <t xml:space="preserve">SMU02660_20210324_193001.wav </t>
  </si>
  <si>
    <t xml:space="preserve">SMU02660_20210325_183003.wav </t>
  </si>
  <si>
    <t xml:space="preserve">SMU02662_20210605_183019.wav </t>
  </si>
  <si>
    <t>Nombre del archvo</t>
  </si>
  <si>
    <t>Segmentos Matlab</t>
  </si>
  <si>
    <t>Segmentos Python</t>
  </si>
  <si>
    <t>Area 200, Exen 0.3, exentricity 0,5</t>
  </si>
  <si>
    <t>Error relativo</t>
  </si>
  <si>
    <t>Diferencia</t>
  </si>
  <si>
    <t>Area 175, Exen 0.3, exentricity 0,3</t>
  </si>
  <si>
    <t>Area 175, Exen 0.2, exentricity 0,2 , Opening x2</t>
  </si>
  <si>
    <t>Area 150, Exen 0.2, exentricity 0,2 , area max 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</si>
</sst>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/>
    <xf numFmtId="0" fontId="1" fillId="0" borderId="0" xfId="0" applyFont="1"/>
    <xf numFmtId="9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3" fillId="3" borderId="1" xfId="2" applyFont="1" applyBorder="1"/>
    <xf numFmtId="0" fontId="3" fillId="3" borderId="0" xfId="2" applyFont="1"/>
    <xf numFmtId="9" fontId="0" fillId="0" borderId="0" xfId="1" applyFont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3" fillId="3" borderId="3" xfId="2" applyFont="1" applyBorder="1"/>
    <xf numFmtId="0" fontId="0" fillId="0" borderId="6" xfId="0" applyBorder="1" applyAlignment="1">
      <alignment horizontal="center" vertical="center"/>
    </xf>
    <xf numFmtId="0" fontId="2" fillId="4" borderId="1" xfId="3" applyNumberFormat="1" applyBorder="1" applyAlignment="1">
      <alignment horizontal="center" vertical="center"/>
    </xf>
    <xf numFmtId="0" fontId="2" fillId="4" borderId="3" xfId="3" applyNumberFormat="1" applyBorder="1" applyAlignment="1">
      <alignment horizontal="center" vertical="center"/>
    </xf>
    <xf numFmtId="0" fontId="2" fillId="4" borderId="1" xfId="3" applyNumberFormat="1" applyBorder="1"/>
    <xf numFmtId="0" fontId="3" fillId="3" borderId="4" xfId="2" applyFont="1" applyBorder="1" applyAlignment="1">
      <alignment horizontal="center" vertical="center"/>
    </xf>
    <xf numFmtId="0" fontId="3" fillId="3" borderId="5" xfId="2" applyNumberFormat="1" applyFont="1" applyBorder="1" applyAlignment="1">
      <alignment horizontal="center" vertical="center"/>
    </xf>
    <xf numFmtId="9" fontId="3" fillId="3" borderId="5" xfId="2" applyNumberFormat="1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9" fontId="3" fillId="3" borderId="1" xfId="2" applyNumberFormat="1" applyFont="1" applyBorder="1" applyAlignment="1">
      <alignment horizontal="center" vertical="center"/>
    </xf>
    <xf numFmtId="0" fontId="2" fillId="2" borderId="1" xfId="3" applyNumberFormat="1" applyFill="1" applyBorder="1"/>
    <xf numFmtId="0" fontId="2" fillId="2" borderId="1" xfId="3" applyNumberFormat="1" applyFont="1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">
    <cellStyle name="60% - Énfasis1" xfId="3" builtinId="32"/>
    <cellStyle name="Énfasis1" xfId="2" builtinId="29"/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D16" zoomScaleNormal="100" workbookViewId="0">
      <selection activeCell="F33" sqref="F33"/>
    </sheetView>
  </sheetViews>
  <sheetFormatPr baseColWidth="10" defaultColWidth="8.88671875" defaultRowHeight="14.4" x14ac:dyDescent="0.3"/>
  <cols>
    <col min="1" max="1" width="33.21875" bestFit="1" customWidth="1"/>
    <col min="2" max="2" width="17.5546875" bestFit="1" customWidth="1"/>
    <col min="3" max="3" width="30.5546875" style="6" bestFit="1" customWidth="1"/>
    <col min="4" max="4" width="12.5546875" bestFit="1" customWidth="1"/>
    <col min="5" max="5" width="10" bestFit="1" customWidth="1"/>
    <col min="6" max="6" width="30.5546875" customWidth="1"/>
    <col min="7" max="7" width="11.88671875" bestFit="1" customWidth="1"/>
    <col min="8" max="8" width="10" bestFit="1" customWidth="1"/>
    <col min="9" max="9" width="17.5546875" bestFit="1" customWidth="1"/>
    <col min="10" max="10" width="13.33203125" customWidth="1"/>
    <col min="11" max="11" width="10" bestFit="1" customWidth="1"/>
    <col min="12" max="12" width="29.6640625" customWidth="1"/>
    <col min="14" max="14" width="11.88671875" bestFit="1" customWidth="1"/>
  </cols>
  <sheetData>
    <row r="1" spans="1:21" x14ac:dyDescent="0.3">
      <c r="A1" s="13" t="s">
        <v>30</v>
      </c>
      <c r="B1" s="13" t="s">
        <v>31</v>
      </c>
      <c r="C1" s="13" t="s">
        <v>32</v>
      </c>
      <c r="D1" s="14" t="s">
        <v>34</v>
      </c>
      <c r="E1" s="15" t="s">
        <v>35</v>
      </c>
      <c r="F1" s="13" t="s">
        <v>32</v>
      </c>
      <c r="G1" s="14" t="s">
        <v>34</v>
      </c>
      <c r="H1" s="15" t="s">
        <v>35</v>
      </c>
      <c r="I1" s="17" t="s">
        <v>32</v>
      </c>
      <c r="J1" s="18" t="s">
        <v>34</v>
      </c>
      <c r="K1" s="15" t="s">
        <v>35</v>
      </c>
      <c r="L1" s="17" t="s">
        <v>32</v>
      </c>
      <c r="M1" s="18" t="s">
        <v>34</v>
      </c>
      <c r="N1" s="15" t="s">
        <v>35</v>
      </c>
      <c r="O1" s="7"/>
      <c r="P1" s="7"/>
      <c r="Q1" s="7"/>
      <c r="R1" s="7"/>
      <c r="S1" s="7"/>
      <c r="T1" s="7"/>
      <c r="U1" s="7"/>
    </row>
    <row r="2" spans="1:21" x14ac:dyDescent="0.3">
      <c r="A2" s="1" t="s">
        <v>0</v>
      </c>
      <c r="B2" s="1">
        <v>120</v>
      </c>
      <c r="C2" s="3">
        <v>102</v>
      </c>
      <c r="D2" s="8">
        <f t="shared" ref="D2:D31" si="0">100%-((MIN(C2,B2)/MAX(C2,B2) ))</f>
        <v>0.15000000000000002</v>
      </c>
      <c r="E2" s="1">
        <f t="shared" ref="E2:E31" si="1">ABS((C2-B2))</f>
        <v>18</v>
      </c>
      <c r="F2" s="3">
        <v>108</v>
      </c>
      <c r="G2" s="8">
        <f t="shared" ref="G2:G31" si="2">100%-((MIN(F2,B2)/MAX(F2,B2) ))</f>
        <v>9.9999999999999978E-2</v>
      </c>
      <c r="H2" s="1">
        <f>ABS(F2-B2)</f>
        <v>12</v>
      </c>
      <c r="I2" s="20">
        <v>94</v>
      </c>
      <c r="J2" s="8">
        <f>100%-((MIN(I2,B2)/MAX(I2,B2) ))</f>
        <v>0.21666666666666667</v>
      </c>
      <c r="K2" s="1">
        <f>ABS(I2-B2)</f>
        <v>26</v>
      </c>
      <c r="L2" s="28">
        <v>113</v>
      </c>
      <c r="M2" s="8">
        <f>100%-((MIN(L2,B2)/MAX(L2,B2) ))</f>
        <v>5.8333333333333348E-2</v>
      </c>
      <c r="N2" s="1">
        <f>ABS(L2-B2)</f>
        <v>7</v>
      </c>
      <c r="O2" s="22">
        <v>109</v>
      </c>
      <c r="P2" s="8">
        <f>100%-((MIN(O2,B2)/MAX(O2,B2) ))</f>
        <v>9.1666666666666674E-2</v>
      </c>
      <c r="Q2" s="1">
        <f>ABS(O2-B2)</f>
        <v>11</v>
      </c>
      <c r="R2" s="9"/>
      <c r="S2" s="9"/>
      <c r="T2" s="9"/>
    </row>
    <row r="3" spans="1:21" x14ac:dyDescent="0.3">
      <c r="A3" s="1" t="s">
        <v>1</v>
      </c>
      <c r="B3" s="1">
        <v>145</v>
      </c>
      <c r="C3" s="3">
        <v>119</v>
      </c>
      <c r="D3" s="8">
        <f t="shared" si="0"/>
        <v>0.17931034482758623</v>
      </c>
      <c r="E3" s="1">
        <f t="shared" si="1"/>
        <v>26</v>
      </c>
      <c r="F3" s="3">
        <v>142</v>
      </c>
      <c r="G3" s="8">
        <f t="shared" si="2"/>
        <v>2.0689655172413834E-2</v>
      </c>
      <c r="H3" s="1">
        <f t="shared" ref="H3:H31" si="3">ABS(F3-B3)</f>
        <v>3</v>
      </c>
      <c r="I3" s="20">
        <v>85</v>
      </c>
      <c r="J3" s="8">
        <f t="shared" ref="J3:J32" si="4">100%-((MIN(I3,B3)/MAX(I3,B3) ))</f>
        <v>0.41379310344827591</v>
      </c>
      <c r="K3" s="1">
        <f t="shared" ref="K3:K33" si="5">ABS(I3-B3)</f>
        <v>60</v>
      </c>
      <c r="L3" s="22">
        <v>153</v>
      </c>
      <c r="M3" s="8">
        <f t="shared" ref="M3:M31" si="6">100%-((MIN(L3,B3)/MAX(L3,B3) ))</f>
        <v>5.2287581699346442E-2</v>
      </c>
      <c r="N3" s="1">
        <f t="shared" ref="N3:N33" si="7">ABS(L3-B3)</f>
        <v>8</v>
      </c>
      <c r="O3" s="22">
        <v>124</v>
      </c>
      <c r="P3" s="8">
        <f t="shared" ref="P3:P31" si="8">100%-((MIN(O3,B3)/MAX(O3,B3) ))</f>
        <v>0.14482758620689651</v>
      </c>
      <c r="Q3" s="1">
        <f t="shared" ref="Q3:Q31" si="9">ABS(O3-B3)</f>
        <v>21</v>
      </c>
      <c r="R3" s="9"/>
      <c r="S3" s="9"/>
      <c r="T3" s="9"/>
    </row>
    <row r="4" spans="1:21" x14ac:dyDescent="0.3">
      <c r="A4" s="1" t="s">
        <v>2</v>
      </c>
      <c r="B4" s="1">
        <v>90</v>
      </c>
      <c r="C4" s="3">
        <v>60</v>
      </c>
      <c r="D4" s="8">
        <f t="shared" si="0"/>
        <v>0.33333333333333337</v>
      </c>
      <c r="E4" s="1">
        <f t="shared" si="1"/>
        <v>30</v>
      </c>
      <c r="F4" s="3">
        <v>68</v>
      </c>
      <c r="G4" s="8">
        <f t="shared" si="2"/>
        <v>0.24444444444444446</v>
      </c>
      <c r="H4" s="1">
        <f t="shared" si="3"/>
        <v>22</v>
      </c>
      <c r="I4" s="20">
        <v>35</v>
      </c>
      <c r="J4" s="8">
        <f t="shared" si="4"/>
        <v>0.61111111111111116</v>
      </c>
      <c r="K4" s="1">
        <f t="shared" si="5"/>
        <v>55</v>
      </c>
      <c r="L4" s="28">
        <v>77</v>
      </c>
      <c r="M4" s="8">
        <f t="shared" si="6"/>
        <v>0.14444444444444449</v>
      </c>
      <c r="N4" s="1">
        <f t="shared" si="7"/>
        <v>13</v>
      </c>
      <c r="O4" s="22">
        <v>66</v>
      </c>
      <c r="P4" s="8">
        <f t="shared" si="8"/>
        <v>0.26666666666666672</v>
      </c>
      <c r="Q4" s="1">
        <f t="shared" si="9"/>
        <v>24</v>
      </c>
      <c r="R4" s="9"/>
      <c r="S4" s="9"/>
      <c r="T4" s="9"/>
    </row>
    <row r="5" spans="1:21" x14ac:dyDescent="0.3">
      <c r="A5" s="1" t="s">
        <v>3</v>
      </c>
      <c r="B5" s="1">
        <v>96</v>
      </c>
      <c r="C5" s="3">
        <v>86</v>
      </c>
      <c r="D5" s="8">
        <f t="shared" si="0"/>
        <v>0.10416666666666663</v>
      </c>
      <c r="E5" s="1">
        <f t="shared" si="1"/>
        <v>10</v>
      </c>
      <c r="F5" s="3">
        <v>93</v>
      </c>
      <c r="G5" s="8">
        <f t="shared" si="2"/>
        <v>3.125E-2</v>
      </c>
      <c r="H5" s="1">
        <f t="shared" si="3"/>
        <v>3</v>
      </c>
      <c r="I5" s="20">
        <v>94</v>
      </c>
      <c r="J5" s="8">
        <f t="shared" si="4"/>
        <v>2.083333333333337E-2</v>
      </c>
      <c r="K5" s="1">
        <f t="shared" si="5"/>
        <v>2</v>
      </c>
      <c r="L5" s="22">
        <v>103</v>
      </c>
      <c r="M5" s="8">
        <f t="shared" si="6"/>
        <v>6.7961165048543659E-2</v>
      </c>
      <c r="N5" s="1">
        <f t="shared" si="7"/>
        <v>7</v>
      </c>
      <c r="O5" s="22">
        <v>79</v>
      </c>
      <c r="P5" s="8">
        <f t="shared" si="8"/>
        <v>0.17708333333333337</v>
      </c>
      <c r="Q5" s="1">
        <f t="shared" si="9"/>
        <v>17</v>
      </c>
      <c r="R5" s="9"/>
      <c r="S5" s="9"/>
      <c r="T5" s="9"/>
    </row>
    <row r="6" spans="1:21" x14ac:dyDescent="0.3">
      <c r="A6" s="1" t="s">
        <v>4</v>
      </c>
      <c r="B6" s="1">
        <v>100</v>
      </c>
      <c r="C6" s="3">
        <v>83</v>
      </c>
      <c r="D6" s="8">
        <f t="shared" si="0"/>
        <v>0.17000000000000004</v>
      </c>
      <c r="E6" s="1">
        <f t="shared" si="1"/>
        <v>17</v>
      </c>
      <c r="F6" s="3">
        <v>96</v>
      </c>
      <c r="G6" s="8">
        <f t="shared" si="2"/>
        <v>4.0000000000000036E-2</v>
      </c>
      <c r="H6" s="1">
        <f t="shared" si="3"/>
        <v>4</v>
      </c>
      <c r="I6" s="20">
        <v>82</v>
      </c>
      <c r="J6" s="8">
        <f t="shared" si="4"/>
        <v>0.18000000000000005</v>
      </c>
      <c r="K6" s="1">
        <f t="shared" si="5"/>
        <v>18</v>
      </c>
      <c r="L6" s="29">
        <v>99</v>
      </c>
      <c r="M6" s="8">
        <f t="shared" si="6"/>
        <v>1.0000000000000009E-2</v>
      </c>
      <c r="N6" s="1">
        <f t="shared" si="7"/>
        <v>1</v>
      </c>
      <c r="O6" s="22">
        <v>89</v>
      </c>
      <c r="P6" s="8">
        <f t="shared" si="8"/>
        <v>0.10999999999999999</v>
      </c>
      <c r="Q6" s="1">
        <f t="shared" si="9"/>
        <v>11</v>
      </c>
      <c r="R6" s="9"/>
      <c r="S6" s="9"/>
      <c r="T6" s="9"/>
    </row>
    <row r="7" spans="1:21" x14ac:dyDescent="0.3">
      <c r="A7" s="1" t="s">
        <v>5</v>
      </c>
      <c r="B7" s="1">
        <v>169</v>
      </c>
      <c r="C7" s="3">
        <v>132</v>
      </c>
      <c r="D7" s="8">
        <f t="shared" si="0"/>
        <v>0.21893491124260356</v>
      </c>
      <c r="E7" s="1">
        <f t="shared" si="1"/>
        <v>37</v>
      </c>
      <c r="F7" s="3">
        <v>142</v>
      </c>
      <c r="G7" s="8">
        <f t="shared" si="2"/>
        <v>0.15976331360946749</v>
      </c>
      <c r="H7" s="1">
        <f t="shared" si="3"/>
        <v>27</v>
      </c>
      <c r="I7" s="20">
        <v>100</v>
      </c>
      <c r="J7" s="8">
        <f t="shared" si="4"/>
        <v>0.40828402366863903</v>
      </c>
      <c r="K7" s="1">
        <f t="shared" si="5"/>
        <v>69</v>
      </c>
      <c r="L7" s="28">
        <v>155</v>
      </c>
      <c r="M7" s="8">
        <f t="shared" si="6"/>
        <v>8.2840236686390512E-2</v>
      </c>
      <c r="N7" s="1">
        <f t="shared" si="7"/>
        <v>14</v>
      </c>
      <c r="O7" s="22">
        <v>133</v>
      </c>
      <c r="P7" s="8">
        <f t="shared" si="8"/>
        <v>0.21301775147928992</v>
      </c>
      <c r="Q7" s="1">
        <f t="shared" si="9"/>
        <v>36</v>
      </c>
      <c r="R7" s="9"/>
      <c r="S7" s="9"/>
      <c r="T7" s="9"/>
    </row>
    <row r="8" spans="1:21" x14ac:dyDescent="0.3">
      <c r="A8" s="1" t="s">
        <v>6</v>
      </c>
      <c r="B8" s="2">
        <v>93</v>
      </c>
      <c r="C8" s="4">
        <v>98</v>
      </c>
      <c r="D8" s="8">
        <f t="shared" si="0"/>
        <v>5.1020408163265252E-2</v>
      </c>
      <c r="E8" s="1">
        <f t="shared" si="1"/>
        <v>5</v>
      </c>
      <c r="F8" s="4">
        <v>113</v>
      </c>
      <c r="G8" s="8">
        <f t="shared" si="2"/>
        <v>0.17699115044247793</v>
      </c>
      <c r="H8" s="1">
        <f t="shared" si="3"/>
        <v>20</v>
      </c>
      <c r="I8" s="20">
        <v>85</v>
      </c>
      <c r="J8" s="8">
        <f t="shared" si="4"/>
        <v>8.6021505376344121E-2</v>
      </c>
      <c r="K8" s="1">
        <f t="shared" si="5"/>
        <v>8</v>
      </c>
      <c r="L8" s="22">
        <v>115</v>
      </c>
      <c r="M8" s="8">
        <f t="shared" si="6"/>
        <v>0.19130434782608696</v>
      </c>
      <c r="N8" s="1">
        <f t="shared" si="7"/>
        <v>22</v>
      </c>
      <c r="O8" s="22">
        <v>113</v>
      </c>
      <c r="P8" s="8">
        <f t="shared" si="8"/>
        <v>0.17699115044247793</v>
      </c>
      <c r="Q8" s="1">
        <f t="shared" si="9"/>
        <v>20</v>
      </c>
      <c r="R8" s="9"/>
      <c r="S8" s="9"/>
      <c r="T8" s="9"/>
    </row>
    <row r="9" spans="1:21" x14ac:dyDescent="0.3">
      <c r="A9" s="1" t="s">
        <v>7</v>
      </c>
      <c r="B9" s="2">
        <v>69</v>
      </c>
      <c r="C9" s="4">
        <v>108</v>
      </c>
      <c r="D9" s="8">
        <f t="shared" si="0"/>
        <v>0.36111111111111116</v>
      </c>
      <c r="E9" s="1">
        <f t="shared" si="1"/>
        <v>39</v>
      </c>
      <c r="F9" s="4">
        <v>123</v>
      </c>
      <c r="G9" s="8">
        <f t="shared" si="2"/>
        <v>0.43902439024390238</v>
      </c>
      <c r="H9" s="1">
        <f t="shared" si="3"/>
        <v>54</v>
      </c>
      <c r="I9" s="20">
        <v>92</v>
      </c>
      <c r="J9" s="8">
        <f t="shared" si="4"/>
        <v>0.25</v>
      </c>
      <c r="K9" s="1">
        <f t="shared" si="5"/>
        <v>23</v>
      </c>
      <c r="L9" s="22">
        <v>125</v>
      </c>
      <c r="M9" s="8">
        <f t="shared" si="6"/>
        <v>0.44799999999999995</v>
      </c>
      <c r="N9" s="1">
        <f t="shared" si="7"/>
        <v>56</v>
      </c>
      <c r="O9" s="22">
        <v>111</v>
      </c>
      <c r="P9" s="8">
        <f t="shared" si="8"/>
        <v>0.3783783783783784</v>
      </c>
      <c r="Q9" s="1">
        <f t="shared" si="9"/>
        <v>42</v>
      </c>
      <c r="R9" s="9"/>
      <c r="S9" s="9"/>
      <c r="T9" s="9"/>
    </row>
    <row r="10" spans="1:21" x14ac:dyDescent="0.3">
      <c r="A10" s="1" t="s">
        <v>8</v>
      </c>
      <c r="B10" s="2">
        <v>90</v>
      </c>
      <c r="C10" s="4">
        <v>104</v>
      </c>
      <c r="D10" s="8">
        <f t="shared" si="0"/>
        <v>0.13461538461538458</v>
      </c>
      <c r="E10" s="1">
        <f t="shared" si="1"/>
        <v>14</v>
      </c>
      <c r="F10" s="4">
        <v>118</v>
      </c>
      <c r="G10" s="8">
        <f t="shared" si="2"/>
        <v>0.23728813559322037</v>
      </c>
      <c r="H10" s="1">
        <f t="shared" si="3"/>
        <v>28</v>
      </c>
      <c r="I10" s="20">
        <v>111</v>
      </c>
      <c r="J10" s="8">
        <f t="shared" si="4"/>
        <v>0.18918918918918914</v>
      </c>
      <c r="K10" s="1">
        <f t="shared" si="5"/>
        <v>21</v>
      </c>
      <c r="L10" s="22">
        <v>120</v>
      </c>
      <c r="M10" s="8">
        <f t="shared" si="6"/>
        <v>0.25</v>
      </c>
      <c r="N10" s="1">
        <f t="shared" si="7"/>
        <v>30</v>
      </c>
      <c r="O10" s="22">
        <v>106</v>
      </c>
      <c r="P10" s="8">
        <f t="shared" si="8"/>
        <v>0.15094339622641506</v>
      </c>
      <c r="Q10" s="1">
        <f t="shared" si="9"/>
        <v>16</v>
      </c>
      <c r="R10" s="9"/>
      <c r="S10" s="9"/>
      <c r="T10" s="9"/>
    </row>
    <row r="11" spans="1:21" x14ac:dyDescent="0.3">
      <c r="A11" s="1" t="s">
        <v>9</v>
      </c>
      <c r="B11" s="1">
        <v>144</v>
      </c>
      <c r="C11" s="3">
        <v>99</v>
      </c>
      <c r="D11" s="8">
        <f t="shared" si="0"/>
        <v>0.3125</v>
      </c>
      <c r="E11" s="1">
        <f t="shared" si="1"/>
        <v>45</v>
      </c>
      <c r="F11" s="3">
        <v>101</v>
      </c>
      <c r="G11" s="8">
        <f t="shared" si="2"/>
        <v>0.29861111111111116</v>
      </c>
      <c r="H11" s="1">
        <f t="shared" si="3"/>
        <v>43</v>
      </c>
      <c r="I11" s="20">
        <v>101</v>
      </c>
      <c r="J11" s="8">
        <f t="shared" si="4"/>
        <v>0.29861111111111116</v>
      </c>
      <c r="K11" s="1">
        <f t="shared" si="5"/>
        <v>43</v>
      </c>
      <c r="L11" s="28">
        <v>105</v>
      </c>
      <c r="M11" s="8">
        <f t="shared" si="6"/>
        <v>0.27083333333333337</v>
      </c>
      <c r="N11" s="1">
        <f t="shared" si="7"/>
        <v>39</v>
      </c>
      <c r="O11" s="22">
        <v>96</v>
      </c>
      <c r="P11" s="8">
        <f t="shared" si="8"/>
        <v>0.33333333333333337</v>
      </c>
      <c r="Q11" s="1">
        <f t="shared" si="9"/>
        <v>48</v>
      </c>
      <c r="R11" s="9"/>
      <c r="S11" s="9"/>
      <c r="T11" s="9"/>
    </row>
    <row r="12" spans="1:21" x14ac:dyDescent="0.3">
      <c r="A12" s="1" t="s">
        <v>10</v>
      </c>
      <c r="B12" s="1">
        <v>275</v>
      </c>
      <c r="C12" s="3">
        <v>215</v>
      </c>
      <c r="D12" s="8">
        <f t="shared" si="0"/>
        <v>0.21818181818181814</v>
      </c>
      <c r="E12" s="1">
        <f t="shared" si="1"/>
        <v>60</v>
      </c>
      <c r="F12" s="3">
        <v>221</v>
      </c>
      <c r="G12" s="8">
        <f t="shared" si="2"/>
        <v>0.19636363636363641</v>
      </c>
      <c r="H12" s="1">
        <f t="shared" si="3"/>
        <v>54</v>
      </c>
      <c r="I12" s="20">
        <v>127</v>
      </c>
      <c r="J12" s="8">
        <f t="shared" si="4"/>
        <v>0.53818181818181821</v>
      </c>
      <c r="K12" s="1">
        <f t="shared" si="5"/>
        <v>148</v>
      </c>
      <c r="L12" s="28">
        <v>230</v>
      </c>
      <c r="M12" s="8">
        <f t="shared" si="6"/>
        <v>0.16363636363636369</v>
      </c>
      <c r="N12" s="1">
        <f t="shared" si="7"/>
        <v>45</v>
      </c>
      <c r="O12" s="22">
        <v>201</v>
      </c>
      <c r="P12" s="8">
        <f t="shared" si="8"/>
        <v>0.26909090909090905</v>
      </c>
      <c r="Q12" s="1">
        <f t="shared" si="9"/>
        <v>74</v>
      </c>
      <c r="R12" s="9"/>
      <c r="S12" s="9"/>
      <c r="T12" s="9"/>
    </row>
    <row r="13" spans="1:21" x14ac:dyDescent="0.3">
      <c r="A13" s="1" t="s">
        <v>11</v>
      </c>
      <c r="B13" s="1">
        <v>95</v>
      </c>
      <c r="C13" s="3">
        <v>77</v>
      </c>
      <c r="D13" s="8">
        <f t="shared" si="0"/>
        <v>0.18947368421052635</v>
      </c>
      <c r="E13" s="1">
        <f t="shared" si="1"/>
        <v>18</v>
      </c>
      <c r="F13" s="3">
        <v>81</v>
      </c>
      <c r="G13" s="8">
        <f t="shared" si="2"/>
        <v>0.14736842105263159</v>
      </c>
      <c r="H13" s="1">
        <f t="shared" si="3"/>
        <v>14</v>
      </c>
      <c r="I13" s="20">
        <v>79</v>
      </c>
      <c r="J13" s="8">
        <f t="shared" si="4"/>
        <v>0.16842105263157892</v>
      </c>
      <c r="K13" s="1">
        <f t="shared" si="5"/>
        <v>16</v>
      </c>
      <c r="L13" s="28">
        <v>81</v>
      </c>
      <c r="M13" s="8">
        <f t="shared" si="6"/>
        <v>0.14736842105263159</v>
      </c>
      <c r="N13" s="1">
        <f t="shared" si="7"/>
        <v>14</v>
      </c>
      <c r="O13" s="22">
        <v>79</v>
      </c>
      <c r="P13" s="8">
        <f t="shared" si="8"/>
        <v>0.16842105263157892</v>
      </c>
      <c r="Q13" s="1">
        <f t="shared" si="9"/>
        <v>16</v>
      </c>
      <c r="R13" s="9"/>
      <c r="S13" s="9"/>
      <c r="T13" s="9"/>
    </row>
    <row r="14" spans="1:21" x14ac:dyDescent="0.3">
      <c r="A14" s="1" t="s">
        <v>12</v>
      </c>
      <c r="B14" s="1">
        <v>83</v>
      </c>
      <c r="C14" s="3">
        <v>82</v>
      </c>
      <c r="D14" s="8">
        <f t="shared" si="0"/>
        <v>1.2048192771084376E-2</v>
      </c>
      <c r="E14" s="1">
        <f t="shared" si="1"/>
        <v>1</v>
      </c>
      <c r="F14" s="4">
        <v>83</v>
      </c>
      <c r="G14" s="8">
        <f t="shared" si="2"/>
        <v>0</v>
      </c>
      <c r="H14" s="1">
        <f t="shared" si="3"/>
        <v>0</v>
      </c>
      <c r="I14" s="20">
        <v>68</v>
      </c>
      <c r="J14" s="8">
        <f t="shared" si="4"/>
        <v>0.18072289156626509</v>
      </c>
      <c r="K14" s="1">
        <f t="shared" si="5"/>
        <v>15</v>
      </c>
      <c r="L14" s="22">
        <v>91</v>
      </c>
      <c r="M14" s="8">
        <f t="shared" si="6"/>
        <v>8.7912087912087933E-2</v>
      </c>
      <c r="N14" s="1">
        <f t="shared" si="7"/>
        <v>8</v>
      </c>
      <c r="O14" s="22">
        <v>77</v>
      </c>
      <c r="P14" s="8">
        <f t="shared" si="8"/>
        <v>7.2289156626506035E-2</v>
      </c>
      <c r="Q14" s="1">
        <f t="shared" si="9"/>
        <v>6</v>
      </c>
      <c r="R14" s="9"/>
      <c r="S14" s="9"/>
      <c r="T14" s="9"/>
    </row>
    <row r="15" spans="1:21" x14ac:dyDescent="0.3">
      <c r="A15" s="1" t="s">
        <v>13</v>
      </c>
      <c r="B15" s="1">
        <v>128</v>
      </c>
      <c r="C15" s="3">
        <v>92</v>
      </c>
      <c r="D15" s="8">
        <f t="shared" si="0"/>
        <v>0.28125</v>
      </c>
      <c r="E15" s="1">
        <f t="shared" si="1"/>
        <v>36</v>
      </c>
      <c r="F15" s="3">
        <v>97</v>
      </c>
      <c r="G15" s="8">
        <f t="shared" si="2"/>
        <v>0.2421875</v>
      </c>
      <c r="H15" s="1">
        <f t="shared" si="3"/>
        <v>31</v>
      </c>
      <c r="I15" s="20">
        <v>55</v>
      </c>
      <c r="J15" s="8">
        <f t="shared" si="4"/>
        <v>0.5703125</v>
      </c>
      <c r="K15" s="1">
        <f t="shared" si="5"/>
        <v>73</v>
      </c>
      <c r="L15" s="28">
        <v>104</v>
      </c>
      <c r="M15" s="8">
        <f t="shared" si="6"/>
        <v>0.1875</v>
      </c>
      <c r="N15" s="1">
        <f t="shared" si="7"/>
        <v>24</v>
      </c>
      <c r="O15" s="22">
        <v>86</v>
      </c>
      <c r="P15" s="8">
        <f t="shared" si="8"/>
        <v>0.328125</v>
      </c>
      <c r="Q15" s="1">
        <f t="shared" si="9"/>
        <v>42</v>
      </c>
      <c r="R15" s="9"/>
      <c r="S15" s="9"/>
      <c r="T15" s="9"/>
    </row>
    <row r="16" spans="1:21" x14ac:dyDescent="0.3">
      <c r="A16" s="1" t="s">
        <v>14</v>
      </c>
      <c r="B16" s="1">
        <v>86</v>
      </c>
      <c r="C16" s="3">
        <v>78</v>
      </c>
      <c r="D16" s="8">
        <f t="shared" si="0"/>
        <v>9.3023255813953543E-2</v>
      </c>
      <c r="E16" s="1">
        <f t="shared" si="1"/>
        <v>8</v>
      </c>
      <c r="F16" s="3">
        <v>87</v>
      </c>
      <c r="G16" s="8">
        <f t="shared" si="2"/>
        <v>1.1494252873563204E-2</v>
      </c>
      <c r="H16" s="1">
        <f t="shared" si="3"/>
        <v>1</v>
      </c>
      <c r="I16" s="20">
        <v>61</v>
      </c>
      <c r="J16" s="8">
        <f t="shared" si="4"/>
        <v>0.29069767441860461</v>
      </c>
      <c r="K16" s="1">
        <f t="shared" si="5"/>
        <v>25</v>
      </c>
      <c r="L16" s="22">
        <v>94</v>
      </c>
      <c r="M16" s="8">
        <f t="shared" si="6"/>
        <v>8.5106382978723416E-2</v>
      </c>
      <c r="N16" s="1">
        <f t="shared" si="7"/>
        <v>8</v>
      </c>
      <c r="O16" s="22">
        <v>86</v>
      </c>
      <c r="P16" s="8">
        <f t="shared" si="8"/>
        <v>0</v>
      </c>
      <c r="Q16" s="1">
        <f t="shared" si="9"/>
        <v>0</v>
      </c>
      <c r="R16" s="9"/>
      <c r="S16" s="9"/>
      <c r="T16" s="9"/>
    </row>
    <row r="17" spans="1:20" x14ac:dyDescent="0.3">
      <c r="A17" s="1" t="s">
        <v>15</v>
      </c>
      <c r="B17" s="1">
        <v>83</v>
      </c>
      <c r="C17" s="3">
        <v>81</v>
      </c>
      <c r="D17" s="8">
        <f t="shared" si="0"/>
        <v>2.4096385542168641E-2</v>
      </c>
      <c r="E17" s="1">
        <f t="shared" si="1"/>
        <v>2</v>
      </c>
      <c r="F17" s="3">
        <v>81</v>
      </c>
      <c r="G17" s="8">
        <f t="shared" si="2"/>
        <v>2.4096385542168641E-2</v>
      </c>
      <c r="H17" s="1">
        <f t="shared" si="3"/>
        <v>2</v>
      </c>
      <c r="I17" s="20">
        <v>80</v>
      </c>
      <c r="J17" s="8">
        <f t="shared" si="4"/>
        <v>3.6144578313253017E-2</v>
      </c>
      <c r="K17" s="1">
        <f t="shared" si="5"/>
        <v>3</v>
      </c>
      <c r="L17" s="22">
        <v>86</v>
      </c>
      <c r="M17" s="8">
        <f t="shared" si="6"/>
        <v>3.4883720930232509E-2</v>
      </c>
      <c r="N17" s="1">
        <f t="shared" si="7"/>
        <v>3</v>
      </c>
      <c r="O17" s="22">
        <v>82</v>
      </c>
      <c r="P17" s="8">
        <f t="shared" si="8"/>
        <v>1.2048192771084376E-2</v>
      </c>
      <c r="Q17" s="1">
        <f t="shared" si="9"/>
        <v>1</v>
      </c>
      <c r="R17" s="9"/>
      <c r="S17" s="9"/>
      <c r="T17" s="9"/>
    </row>
    <row r="18" spans="1:20" x14ac:dyDescent="0.3">
      <c r="A18" s="1" t="s">
        <v>16</v>
      </c>
      <c r="B18" s="1">
        <v>98</v>
      </c>
      <c r="C18" s="3">
        <v>91</v>
      </c>
      <c r="D18" s="8">
        <f t="shared" si="0"/>
        <v>7.1428571428571397E-2</v>
      </c>
      <c r="E18" s="1">
        <f t="shared" si="1"/>
        <v>7</v>
      </c>
      <c r="F18" s="3">
        <v>94</v>
      </c>
      <c r="G18" s="8">
        <f t="shared" si="2"/>
        <v>4.081632653061229E-2</v>
      </c>
      <c r="H18" s="1">
        <f t="shared" si="3"/>
        <v>4</v>
      </c>
      <c r="I18" s="20">
        <v>72</v>
      </c>
      <c r="J18" s="8">
        <f t="shared" si="4"/>
        <v>0.26530612244897955</v>
      </c>
      <c r="K18" s="1">
        <f t="shared" si="5"/>
        <v>26</v>
      </c>
      <c r="L18" s="29">
        <v>95</v>
      </c>
      <c r="M18" s="8">
        <f t="shared" si="6"/>
        <v>3.0612244897959218E-2</v>
      </c>
      <c r="N18" s="1">
        <f t="shared" si="7"/>
        <v>3</v>
      </c>
      <c r="O18" s="22">
        <v>92</v>
      </c>
      <c r="P18" s="8">
        <f t="shared" si="8"/>
        <v>6.1224489795918324E-2</v>
      </c>
      <c r="Q18" s="1">
        <f t="shared" si="9"/>
        <v>6</v>
      </c>
      <c r="R18" s="9"/>
      <c r="S18" s="9"/>
      <c r="T18" s="9"/>
    </row>
    <row r="19" spans="1:20" x14ac:dyDescent="0.3">
      <c r="A19" s="1" t="s">
        <v>17</v>
      </c>
      <c r="B19" s="1">
        <v>108</v>
      </c>
      <c r="C19" s="3">
        <v>103</v>
      </c>
      <c r="D19" s="8">
        <f t="shared" si="0"/>
        <v>4.629629629629628E-2</v>
      </c>
      <c r="E19" s="1">
        <f t="shared" si="1"/>
        <v>5</v>
      </c>
      <c r="F19" s="4">
        <v>108</v>
      </c>
      <c r="G19" s="8">
        <f t="shared" si="2"/>
        <v>0</v>
      </c>
      <c r="H19" s="1">
        <f t="shared" si="3"/>
        <v>0</v>
      </c>
      <c r="I19" s="20">
        <v>86</v>
      </c>
      <c r="J19" s="8">
        <f t="shared" si="4"/>
        <v>0.20370370370370372</v>
      </c>
      <c r="K19" s="1">
        <f t="shared" si="5"/>
        <v>22</v>
      </c>
      <c r="L19" s="22">
        <v>111</v>
      </c>
      <c r="M19" s="8">
        <f t="shared" si="6"/>
        <v>2.7027027027026973E-2</v>
      </c>
      <c r="N19" s="1">
        <f t="shared" si="7"/>
        <v>3</v>
      </c>
      <c r="O19" s="22">
        <v>105</v>
      </c>
      <c r="P19" s="8">
        <f t="shared" si="8"/>
        <v>2.777777777777779E-2</v>
      </c>
      <c r="Q19" s="1">
        <f t="shared" si="9"/>
        <v>3</v>
      </c>
      <c r="R19" s="9"/>
      <c r="S19" s="9"/>
      <c r="T19" s="9"/>
    </row>
    <row r="20" spans="1:20" x14ac:dyDescent="0.3">
      <c r="A20" s="1" t="s">
        <v>18</v>
      </c>
      <c r="B20" s="1">
        <v>109</v>
      </c>
      <c r="C20" s="3">
        <v>101</v>
      </c>
      <c r="D20" s="8">
        <f t="shared" si="0"/>
        <v>7.3394495412844041E-2</v>
      </c>
      <c r="E20" s="1">
        <f t="shared" si="1"/>
        <v>8</v>
      </c>
      <c r="F20" s="3">
        <v>106</v>
      </c>
      <c r="G20" s="8">
        <f t="shared" si="2"/>
        <v>2.752293577981646E-2</v>
      </c>
      <c r="H20" s="1">
        <f t="shared" si="3"/>
        <v>3</v>
      </c>
      <c r="I20" s="20">
        <v>72</v>
      </c>
      <c r="J20" s="8">
        <f t="shared" si="4"/>
        <v>0.33944954128440363</v>
      </c>
      <c r="K20" s="1">
        <f t="shared" si="5"/>
        <v>37</v>
      </c>
      <c r="L20" s="22">
        <v>113</v>
      </c>
      <c r="M20" s="8">
        <f t="shared" si="6"/>
        <v>3.539823008849563E-2</v>
      </c>
      <c r="N20" s="1">
        <f t="shared" si="7"/>
        <v>4</v>
      </c>
      <c r="O20" s="22">
        <v>106</v>
      </c>
      <c r="P20" s="8">
        <f t="shared" si="8"/>
        <v>2.752293577981646E-2</v>
      </c>
      <c r="Q20" s="1">
        <f t="shared" si="9"/>
        <v>3</v>
      </c>
      <c r="R20" s="9"/>
      <c r="S20" s="9"/>
      <c r="T20" s="9"/>
    </row>
    <row r="21" spans="1:20" x14ac:dyDescent="0.3">
      <c r="A21" s="1" t="s">
        <v>19</v>
      </c>
      <c r="B21" s="1">
        <v>115</v>
      </c>
      <c r="C21" s="3">
        <v>107</v>
      </c>
      <c r="D21" s="8">
        <f t="shared" si="0"/>
        <v>6.956521739130439E-2</v>
      </c>
      <c r="E21" s="1">
        <f t="shared" si="1"/>
        <v>8</v>
      </c>
      <c r="F21" s="3">
        <v>110</v>
      </c>
      <c r="G21" s="8">
        <f t="shared" si="2"/>
        <v>4.3478260869565188E-2</v>
      </c>
      <c r="H21" s="1">
        <f t="shared" si="3"/>
        <v>5</v>
      </c>
      <c r="I21" s="20">
        <v>87</v>
      </c>
      <c r="J21" s="8">
        <f t="shared" si="4"/>
        <v>0.24347826086956526</v>
      </c>
      <c r="K21" s="1">
        <f t="shared" si="5"/>
        <v>28</v>
      </c>
      <c r="L21" s="28">
        <v>110</v>
      </c>
      <c r="M21" s="8">
        <f t="shared" si="6"/>
        <v>4.3478260869565188E-2</v>
      </c>
      <c r="N21" s="1">
        <f t="shared" si="7"/>
        <v>5</v>
      </c>
      <c r="O21" s="22">
        <v>108</v>
      </c>
      <c r="P21" s="8">
        <f t="shared" si="8"/>
        <v>6.0869565217391286E-2</v>
      </c>
      <c r="Q21" s="1">
        <f t="shared" si="9"/>
        <v>7</v>
      </c>
      <c r="R21" s="9"/>
      <c r="S21" s="9"/>
      <c r="T21" s="9"/>
    </row>
    <row r="22" spans="1:20" x14ac:dyDescent="0.3">
      <c r="A22" s="1" t="s">
        <v>20</v>
      </c>
      <c r="B22" s="1">
        <v>40</v>
      </c>
      <c r="C22" s="3">
        <v>31</v>
      </c>
      <c r="D22" s="8">
        <f t="shared" si="0"/>
        <v>0.22499999999999998</v>
      </c>
      <c r="E22" s="1">
        <f t="shared" si="1"/>
        <v>9</v>
      </c>
      <c r="F22" s="3">
        <v>32</v>
      </c>
      <c r="G22" s="8">
        <f t="shared" si="2"/>
        <v>0.19999999999999996</v>
      </c>
      <c r="H22" s="1">
        <f t="shared" si="3"/>
        <v>8</v>
      </c>
      <c r="I22" s="20">
        <v>18</v>
      </c>
      <c r="J22" s="8">
        <f t="shared" si="4"/>
        <v>0.55000000000000004</v>
      </c>
      <c r="K22" s="1">
        <f t="shared" si="5"/>
        <v>22</v>
      </c>
      <c r="L22" s="28">
        <v>33</v>
      </c>
      <c r="M22" s="8">
        <f t="shared" si="6"/>
        <v>0.17500000000000004</v>
      </c>
      <c r="N22" s="1">
        <f t="shared" si="7"/>
        <v>7</v>
      </c>
      <c r="O22" s="22">
        <v>31</v>
      </c>
      <c r="P22" s="8">
        <f t="shared" si="8"/>
        <v>0.22499999999999998</v>
      </c>
      <c r="Q22" s="1">
        <f t="shared" si="9"/>
        <v>9</v>
      </c>
      <c r="R22" s="9"/>
      <c r="S22" s="9"/>
      <c r="T22" s="9"/>
    </row>
    <row r="23" spans="1:20" x14ac:dyDescent="0.3">
      <c r="A23" s="1" t="s">
        <v>21</v>
      </c>
      <c r="B23" s="1">
        <v>79</v>
      </c>
      <c r="C23" s="3">
        <v>70</v>
      </c>
      <c r="D23" s="8">
        <f t="shared" si="0"/>
        <v>0.11392405063291144</v>
      </c>
      <c r="E23" s="1">
        <f t="shared" si="1"/>
        <v>9</v>
      </c>
      <c r="F23" s="3">
        <v>76</v>
      </c>
      <c r="G23" s="8">
        <f t="shared" si="2"/>
        <v>3.7974683544303778E-2</v>
      </c>
      <c r="H23" s="1">
        <f t="shared" si="3"/>
        <v>3</v>
      </c>
      <c r="I23" s="20">
        <v>72</v>
      </c>
      <c r="J23" s="8">
        <f t="shared" si="4"/>
        <v>8.8607594936708889E-2</v>
      </c>
      <c r="K23" s="1">
        <f t="shared" si="5"/>
        <v>7</v>
      </c>
      <c r="L23" s="28">
        <v>77</v>
      </c>
      <c r="M23" s="8">
        <f t="shared" si="6"/>
        <v>2.5316455696202556E-2</v>
      </c>
      <c r="N23" s="1">
        <f t="shared" si="7"/>
        <v>2</v>
      </c>
      <c r="O23" s="22">
        <v>72</v>
      </c>
      <c r="P23" s="8">
        <f t="shared" si="8"/>
        <v>8.8607594936708889E-2</v>
      </c>
      <c r="Q23" s="1">
        <f t="shared" si="9"/>
        <v>7</v>
      </c>
      <c r="R23" s="9"/>
      <c r="S23" s="9"/>
      <c r="T23" s="9"/>
    </row>
    <row r="24" spans="1:20" x14ac:dyDescent="0.3">
      <c r="A24" s="1" t="s">
        <v>22</v>
      </c>
      <c r="B24" s="1">
        <v>124</v>
      </c>
      <c r="C24" s="3">
        <v>96</v>
      </c>
      <c r="D24" s="8">
        <f t="shared" si="0"/>
        <v>0.22580645161290325</v>
      </c>
      <c r="E24" s="1">
        <f t="shared" si="1"/>
        <v>28</v>
      </c>
      <c r="F24" s="3">
        <v>103</v>
      </c>
      <c r="G24" s="8">
        <f t="shared" si="2"/>
        <v>0.16935483870967738</v>
      </c>
      <c r="H24" s="1">
        <f t="shared" si="3"/>
        <v>21</v>
      </c>
      <c r="I24" s="20">
        <v>89</v>
      </c>
      <c r="J24" s="8">
        <f t="shared" si="4"/>
        <v>0.282258064516129</v>
      </c>
      <c r="K24" s="1">
        <f t="shared" si="5"/>
        <v>35</v>
      </c>
      <c r="L24" s="28">
        <v>105</v>
      </c>
      <c r="M24" s="8">
        <f t="shared" si="6"/>
        <v>0.15322580645161288</v>
      </c>
      <c r="N24" s="1">
        <f t="shared" si="7"/>
        <v>19</v>
      </c>
      <c r="O24" s="22">
        <v>98</v>
      </c>
      <c r="P24" s="8">
        <f t="shared" si="8"/>
        <v>0.20967741935483875</v>
      </c>
      <c r="Q24" s="1">
        <f t="shared" si="9"/>
        <v>26</v>
      </c>
      <c r="R24" s="9"/>
      <c r="S24" s="9"/>
      <c r="T24" s="9"/>
    </row>
    <row r="25" spans="1:20" x14ac:dyDescent="0.3">
      <c r="A25" s="1" t="s">
        <v>23</v>
      </c>
      <c r="B25" s="1">
        <v>106</v>
      </c>
      <c r="C25" s="3">
        <v>93</v>
      </c>
      <c r="D25" s="8">
        <f t="shared" si="0"/>
        <v>0.12264150943396224</v>
      </c>
      <c r="E25" s="1">
        <f t="shared" si="1"/>
        <v>13</v>
      </c>
      <c r="F25" s="3">
        <v>104</v>
      </c>
      <c r="G25" s="8">
        <f t="shared" si="2"/>
        <v>1.8867924528301883E-2</v>
      </c>
      <c r="H25" s="1">
        <f t="shared" si="3"/>
        <v>2</v>
      </c>
      <c r="I25" s="20">
        <v>84</v>
      </c>
      <c r="J25" s="8">
        <f t="shared" si="4"/>
        <v>0.20754716981132071</v>
      </c>
      <c r="K25" s="1">
        <f t="shared" si="5"/>
        <v>22</v>
      </c>
      <c r="L25" s="22">
        <v>106</v>
      </c>
      <c r="M25" s="8">
        <f t="shared" si="6"/>
        <v>0</v>
      </c>
      <c r="N25" s="1">
        <f t="shared" si="7"/>
        <v>0</v>
      </c>
      <c r="O25" s="22">
        <v>98</v>
      </c>
      <c r="P25" s="8">
        <f t="shared" si="8"/>
        <v>7.547169811320753E-2</v>
      </c>
      <c r="Q25" s="1">
        <f t="shared" si="9"/>
        <v>8</v>
      </c>
      <c r="R25" s="9"/>
      <c r="S25" s="9"/>
      <c r="T25" s="9"/>
    </row>
    <row r="26" spans="1:20" x14ac:dyDescent="0.3">
      <c r="A26" s="1" t="s">
        <v>24</v>
      </c>
      <c r="B26" s="1">
        <v>105</v>
      </c>
      <c r="C26" s="3">
        <v>85</v>
      </c>
      <c r="D26" s="8">
        <f t="shared" si="0"/>
        <v>0.19047619047619047</v>
      </c>
      <c r="E26" s="1">
        <f t="shared" si="1"/>
        <v>20</v>
      </c>
      <c r="F26" s="3">
        <v>90</v>
      </c>
      <c r="G26" s="8">
        <f t="shared" si="2"/>
        <v>0.1428571428571429</v>
      </c>
      <c r="H26" s="1">
        <f t="shared" si="3"/>
        <v>15</v>
      </c>
      <c r="I26" s="20">
        <v>70</v>
      </c>
      <c r="J26" s="8">
        <f t="shared" si="4"/>
        <v>0.33333333333333337</v>
      </c>
      <c r="K26" s="1">
        <f t="shared" si="5"/>
        <v>35</v>
      </c>
      <c r="L26" s="28">
        <v>96</v>
      </c>
      <c r="M26" s="8">
        <f t="shared" si="6"/>
        <v>8.5714285714285743E-2</v>
      </c>
      <c r="N26" s="1">
        <f t="shared" si="7"/>
        <v>9</v>
      </c>
      <c r="O26" s="22">
        <v>84</v>
      </c>
      <c r="P26" s="8">
        <f t="shared" si="8"/>
        <v>0.19999999999999996</v>
      </c>
      <c r="Q26" s="1">
        <f t="shared" si="9"/>
        <v>21</v>
      </c>
      <c r="R26" s="9"/>
      <c r="S26" s="9"/>
      <c r="T26" s="9"/>
    </row>
    <row r="27" spans="1:20" x14ac:dyDescent="0.3">
      <c r="A27" s="1" t="s">
        <v>25</v>
      </c>
      <c r="B27" s="1">
        <v>31</v>
      </c>
      <c r="C27" s="3">
        <v>19</v>
      </c>
      <c r="D27" s="8">
        <f t="shared" si="0"/>
        <v>0.38709677419354838</v>
      </c>
      <c r="E27" s="1">
        <f t="shared" si="1"/>
        <v>12</v>
      </c>
      <c r="F27" s="3">
        <v>21</v>
      </c>
      <c r="G27" s="8">
        <f t="shared" si="2"/>
        <v>0.32258064516129037</v>
      </c>
      <c r="H27" s="1">
        <f t="shared" si="3"/>
        <v>10</v>
      </c>
      <c r="I27" s="20">
        <v>8</v>
      </c>
      <c r="J27" s="8">
        <f t="shared" si="4"/>
        <v>0.74193548387096775</v>
      </c>
      <c r="K27" s="1">
        <f t="shared" si="5"/>
        <v>23</v>
      </c>
      <c r="L27" s="28">
        <v>24</v>
      </c>
      <c r="M27" s="8">
        <f t="shared" si="6"/>
        <v>0.22580645161290325</v>
      </c>
      <c r="N27" s="1">
        <f t="shared" si="7"/>
        <v>7</v>
      </c>
      <c r="O27" s="22">
        <v>22</v>
      </c>
      <c r="P27" s="8">
        <f t="shared" si="8"/>
        <v>0.29032258064516125</v>
      </c>
      <c r="Q27" s="1">
        <f t="shared" si="9"/>
        <v>9</v>
      </c>
      <c r="R27" s="9"/>
      <c r="S27" s="9"/>
      <c r="T27" s="9"/>
    </row>
    <row r="28" spans="1:20" x14ac:dyDescent="0.3">
      <c r="A28" s="1" t="s">
        <v>26</v>
      </c>
      <c r="B28" s="2">
        <v>111</v>
      </c>
      <c r="C28" s="4">
        <v>113</v>
      </c>
      <c r="D28" s="8">
        <f t="shared" si="0"/>
        <v>1.7699115044247815E-2</v>
      </c>
      <c r="E28" s="1">
        <f t="shared" si="1"/>
        <v>2</v>
      </c>
      <c r="F28" s="4">
        <v>120</v>
      </c>
      <c r="G28" s="8">
        <f t="shared" si="2"/>
        <v>7.4999999999999956E-2</v>
      </c>
      <c r="H28" s="1">
        <f t="shared" si="3"/>
        <v>9</v>
      </c>
      <c r="I28" s="20">
        <v>92</v>
      </c>
      <c r="J28" s="8">
        <f t="shared" si="4"/>
        <v>0.1711711711711712</v>
      </c>
      <c r="K28" s="1">
        <f t="shared" si="5"/>
        <v>19</v>
      </c>
      <c r="L28" s="22">
        <v>124</v>
      </c>
      <c r="M28" s="8">
        <f t="shared" si="6"/>
        <v>0.10483870967741937</v>
      </c>
      <c r="N28" s="1">
        <f t="shared" si="7"/>
        <v>13</v>
      </c>
      <c r="O28" s="22">
        <v>116</v>
      </c>
      <c r="P28" s="8">
        <f t="shared" si="8"/>
        <v>4.31034482758621E-2</v>
      </c>
      <c r="Q28" s="1">
        <f t="shared" si="9"/>
        <v>5</v>
      </c>
      <c r="R28" s="9"/>
      <c r="S28" s="9"/>
      <c r="T28" s="9"/>
    </row>
    <row r="29" spans="1:20" x14ac:dyDescent="0.3">
      <c r="A29" s="1" t="s">
        <v>27</v>
      </c>
      <c r="B29" s="1">
        <v>141</v>
      </c>
      <c r="C29" s="3">
        <v>117</v>
      </c>
      <c r="D29" s="8">
        <f t="shared" si="0"/>
        <v>0.17021276595744683</v>
      </c>
      <c r="E29" s="1">
        <f t="shared" si="1"/>
        <v>24</v>
      </c>
      <c r="F29" s="3">
        <v>140</v>
      </c>
      <c r="G29" s="8">
        <f t="shared" si="2"/>
        <v>7.0921985815602939E-3</v>
      </c>
      <c r="H29" s="1">
        <f t="shared" si="3"/>
        <v>1</v>
      </c>
      <c r="I29" s="20">
        <v>57</v>
      </c>
      <c r="J29" s="8">
        <f t="shared" si="4"/>
        <v>0.5957446808510638</v>
      </c>
      <c r="K29" s="1">
        <f t="shared" si="5"/>
        <v>84</v>
      </c>
      <c r="L29" s="22">
        <v>169</v>
      </c>
      <c r="M29" s="8">
        <f t="shared" si="6"/>
        <v>0.16568047337278102</v>
      </c>
      <c r="N29" s="1">
        <f t="shared" si="7"/>
        <v>28</v>
      </c>
      <c r="O29" s="22">
        <v>118</v>
      </c>
      <c r="P29" s="8">
        <f t="shared" si="8"/>
        <v>0.16312056737588654</v>
      </c>
      <c r="Q29" s="1">
        <f t="shared" si="9"/>
        <v>23</v>
      </c>
      <c r="R29" s="9"/>
      <c r="S29" s="9"/>
      <c r="T29" s="9"/>
    </row>
    <row r="30" spans="1:20" x14ac:dyDescent="0.3">
      <c r="A30" s="1" t="s">
        <v>28</v>
      </c>
      <c r="B30" s="1">
        <v>54</v>
      </c>
      <c r="C30" s="3">
        <v>43</v>
      </c>
      <c r="D30" s="8">
        <f t="shared" si="0"/>
        <v>0.20370370370370372</v>
      </c>
      <c r="E30" s="1">
        <f t="shared" si="1"/>
        <v>11</v>
      </c>
      <c r="F30" s="3">
        <v>47</v>
      </c>
      <c r="G30" s="8">
        <f t="shared" si="2"/>
        <v>0.12962962962962965</v>
      </c>
      <c r="H30" s="1">
        <f t="shared" si="3"/>
        <v>7</v>
      </c>
      <c r="I30" s="20">
        <v>43</v>
      </c>
      <c r="J30" s="8">
        <f t="shared" si="4"/>
        <v>0.20370370370370372</v>
      </c>
      <c r="K30" s="1">
        <f t="shared" si="5"/>
        <v>11</v>
      </c>
      <c r="L30" s="28">
        <v>48</v>
      </c>
      <c r="M30" s="8">
        <f t="shared" si="6"/>
        <v>0.11111111111111116</v>
      </c>
      <c r="N30" s="1">
        <f t="shared" si="7"/>
        <v>6</v>
      </c>
      <c r="O30" s="22">
        <v>45</v>
      </c>
      <c r="P30" s="8">
        <f t="shared" si="8"/>
        <v>0.16666666666666663</v>
      </c>
      <c r="Q30" s="1">
        <f t="shared" si="9"/>
        <v>9</v>
      </c>
      <c r="R30" s="9"/>
      <c r="S30" s="9"/>
      <c r="T30" s="9"/>
    </row>
    <row r="31" spans="1:20" ht="15" thickBot="1" x14ac:dyDescent="0.35">
      <c r="A31" s="10" t="s">
        <v>29</v>
      </c>
      <c r="B31" s="10">
        <v>46</v>
      </c>
      <c r="C31" s="11">
        <v>45</v>
      </c>
      <c r="D31" s="12">
        <f t="shared" si="0"/>
        <v>2.1739130434782594E-2</v>
      </c>
      <c r="E31" s="10">
        <f t="shared" si="1"/>
        <v>1</v>
      </c>
      <c r="F31" s="11">
        <v>52</v>
      </c>
      <c r="G31" s="12">
        <f t="shared" si="2"/>
        <v>0.11538461538461542</v>
      </c>
      <c r="H31" s="10">
        <f t="shared" si="3"/>
        <v>6</v>
      </c>
      <c r="I31" s="21">
        <v>40</v>
      </c>
      <c r="J31" s="8">
        <f t="shared" si="4"/>
        <v>0.13043478260869568</v>
      </c>
      <c r="K31" s="1">
        <f t="shared" si="5"/>
        <v>6</v>
      </c>
      <c r="L31" s="22">
        <v>55</v>
      </c>
      <c r="M31" s="8">
        <f t="shared" si="6"/>
        <v>0.16363636363636369</v>
      </c>
      <c r="N31" s="1">
        <f t="shared" si="7"/>
        <v>9</v>
      </c>
      <c r="O31" s="22">
        <v>49</v>
      </c>
      <c r="P31" s="8">
        <f t="shared" si="8"/>
        <v>6.1224489795918324E-2</v>
      </c>
      <c r="Q31" s="1">
        <f t="shared" si="9"/>
        <v>3</v>
      </c>
      <c r="R31" s="9"/>
      <c r="S31" s="9"/>
      <c r="T31" s="9"/>
    </row>
    <row r="32" spans="1:20" ht="15" thickBot="1" x14ac:dyDescent="0.35">
      <c r="A32" s="23" t="s">
        <v>33</v>
      </c>
      <c r="B32" s="24">
        <f>AVERAGE(B2:B31)</f>
        <v>104.43333333333334</v>
      </c>
      <c r="C32" s="24">
        <f>AVERAGE(C2:C31)</f>
        <v>91</v>
      </c>
      <c r="D32" s="25">
        <f>AVERAGE(D2:D31)</f>
        <v>0.15906832561660714</v>
      </c>
      <c r="E32" s="26">
        <f>SUM(E2:E31)</f>
        <v>523</v>
      </c>
      <c r="F32" s="13">
        <f>AVERAGE(F2:F31)</f>
        <v>98.566666666666663</v>
      </c>
      <c r="G32" s="27">
        <f>AVERAGE(G2:G31)</f>
        <v>0.12333771993418513</v>
      </c>
      <c r="H32" s="13">
        <f>SUM(H2:H31)</f>
        <v>412</v>
      </c>
      <c r="I32" s="13">
        <f>AVERAGE(I2:I31)</f>
        <v>74.63333333333334</v>
      </c>
      <c r="J32" s="27">
        <f>AVERAGE(J2:J31)</f>
        <v>0.2938554724041979</v>
      </c>
      <c r="K32" s="13">
        <f>SUM(K2:K31)</f>
        <v>982</v>
      </c>
      <c r="L32" s="13">
        <f>AVERAGE(L2:L31)</f>
        <v>103.9</v>
      </c>
      <c r="M32" s="27">
        <f>AVERAGE(M2:M31)</f>
        <v>0.12097522796790817</v>
      </c>
      <c r="N32" s="13">
        <f>SUM(N2:N31)</f>
        <v>414</v>
      </c>
      <c r="O32" s="9">
        <f>AVERAGE(O2:O31)</f>
        <v>92.7</v>
      </c>
      <c r="P32" s="16">
        <f>AVERAGE(P2:P31)</f>
        <v>0.15311572691962302</v>
      </c>
      <c r="Q32" s="9">
        <f>SUM(Q2:Q31)</f>
        <v>524</v>
      </c>
      <c r="R32" s="9"/>
      <c r="S32" s="9"/>
      <c r="T32" s="9"/>
    </row>
    <row r="33" spans="2:20" x14ac:dyDescent="0.3">
      <c r="B33" s="9"/>
      <c r="C33" s="5" t="s">
        <v>33</v>
      </c>
      <c r="D33" s="9"/>
      <c r="E33" s="9"/>
      <c r="F33" s="30" t="s">
        <v>36</v>
      </c>
      <c r="G33" s="9"/>
      <c r="H33" s="9"/>
      <c r="I33" s="30" t="s">
        <v>37</v>
      </c>
      <c r="J33" s="9"/>
      <c r="K33" s="19"/>
      <c r="L33" s="31" t="s">
        <v>38</v>
      </c>
      <c r="M33" s="9"/>
      <c r="N33" s="1"/>
      <c r="O33" s="9"/>
      <c r="P33" s="9"/>
      <c r="Q33" s="9"/>
      <c r="R33" s="9"/>
      <c r="S33" s="9"/>
      <c r="T33" s="9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2023-04-20T22:50:04Z</dcterms:created>
  <dcterms:modified xsi:type="dcterms:W3CDTF">2023-05-12T16:55:09Z</dcterms:modified>
</cp:coreProperties>
</file>